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360" yWindow="45" windowWidth="15600" windowHeight="10170" activeTab="6"/>
  </bookViews>
  <sheets>
    <sheet name="DETAILS" sheetId="41" r:id="rId1"/>
    <sheet name="Account Codes" sheetId="49" r:id="rId2"/>
    <sheet name="Surplus" sheetId="58" r:id="rId3"/>
    <sheet name="Funder Categories" sheetId="59" r:id="rId4"/>
    <sheet name="Summary" sheetId="43" r:id="rId5"/>
    <sheet name="Appendix" sheetId="57" r:id="rId6"/>
    <sheet name="Objective 1" sheetId="39" r:id="rId7"/>
    <sheet name="Objective 2" sheetId="50" r:id="rId8"/>
    <sheet name="Objective 3" sheetId="51" r:id="rId9"/>
    <sheet name="Objective 4" sheetId="52" r:id="rId10"/>
    <sheet name="Objective 5" sheetId="53" r:id="rId11"/>
    <sheet name="WESSA Office Costs" sheetId="54" r:id="rId12"/>
    <sheet name="Audit &amp; Management Fees" sheetId="55" r:id="rId13"/>
    <sheet name="Vat" sheetId="56" r:id="rId14"/>
    <sheet name="WESSA BUDGET" sheetId="60" r:id="rId15"/>
  </sheets>
  <externalReferences>
    <externalReference r:id="rId16"/>
  </externalReferences>
  <definedNames>
    <definedName name="_xlnm._FilterDatabase" localSheetId="5" hidden="1">Appendix!#REF!</definedName>
    <definedName name="_xlnm._FilterDatabase" localSheetId="12" hidden="1">'Audit &amp; Management Fees'!#REF!</definedName>
    <definedName name="_xlnm._FilterDatabase" localSheetId="0" hidden="1">DETAILS!#REF!</definedName>
    <definedName name="_xlnm._FilterDatabase" localSheetId="3" hidden="1">'Funder Categories'!#REF!</definedName>
    <definedName name="_xlnm._FilterDatabase" localSheetId="6" hidden="1">'Objective 1'!#REF!</definedName>
    <definedName name="_xlnm._FilterDatabase" localSheetId="7" hidden="1">'Objective 2'!#REF!</definedName>
    <definedName name="_xlnm._FilterDatabase" localSheetId="8" hidden="1">'Objective 3'!#REF!</definedName>
    <definedName name="_xlnm._FilterDatabase" localSheetId="9" hidden="1">'Objective 4'!#REF!</definedName>
    <definedName name="_xlnm._FilterDatabase" localSheetId="10" hidden="1">'Objective 5'!#REF!</definedName>
    <definedName name="_xlnm._FilterDatabase" localSheetId="4" hidden="1">Summary!#REF!</definedName>
    <definedName name="_xlnm._FilterDatabase" localSheetId="13" hidden="1">Vat!#REF!</definedName>
    <definedName name="_xlnm._FilterDatabase" localSheetId="11" hidden="1">'WESSA Office Costs'!#REF!</definedName>
    <definedName name="ACCOUNTS">'Account Codes'!$C$3:$C$157</definedName>
    <definedName name="_xlnm.Print_Area" localSheetId="0">DETAILS!$B$1:$O$36</definedName>
    <definedName name="_xlnm.Print_Area" localSheetId="2">Surplus!$A$1:$AM$60</definedName>
    <definedName name="_xlnm.Print_Titles" localSheetId="5">Appendix!$1:$10</definedName>
    <definedName name="_xlnm.Print_Titles" localSheetId="12">'Audit &amp; Management Fees'!$1:$14</definedName>
    <definedName name="_xlnm.Print_Titles" localSheetId="3">'Funder Categories'!$11:$27</definedName>
    <definedName name="_xlnm.Print_Titles" localSheetId="6">'Objective 1'!$1:$9</definedName>
    <definedName name="_xlnm.Print_Titles" localSheetId="7">'Objective 2'!$1:$9</definedName>
    <definedName name="_xlnm.Print_Titles" localSheetId="8">'Objective 3'!$1:$9</definedName>
    <definedName name="_xlnm.Print_Titles" localSheetId="9">'Objective 4'!$1:$9</definedName>
    <definedName name="_xlnm.Print_Titles" localSheetId="10">'Objective 5'!$1:$9</definedName>
    <definedName name="_xlnm.Print_Titles" localSheetId="4">Summary!$12:$21</definedName>
    <definedName name="_xlnm.Print_Titles" localSheetId="13">Vat!$1:$22</definedName>
    <definedName name="_xlnm.Print_Titles" localSheetId="11">'WESSA Office Costs'!$1:$15</definedName>
  </definedNames>
  <calcPr calcId="125725"/>
</workbook>
</file>

<file path=xl/calcChain.xml><?xml version="1.0" encoding="utf-8"?>
<calcChain xmlns="http://schemas.openxmlformats.org/spreadsheetml/2006/main">
  <c r="AB8" i="39"/>
  <c r="R8" i="57" s="1"/>
  <c r="AB8" i="51" l="1"/>
  <c r="AB8" i="53"/>
  <c r="O13" i="55"/>
  <c r="I8" i="60"/>
  <c r="AC8" i="39"/>
  <c r="AB8" i="50"/>
  <c r="AB8" i="52"/>
  <c r="AA14" i="54"/>
  <c r="K21" i="56"/>
  <c r="C3" i="60"/>
  <c r="Q32"/>
  <c r="T29"/>
  <c r="S29"/>
  <c r="R29"/>
  <c r="Q29"/>
  <c r="P29"/>
  <c r="O29"/>
  <c r="N29"/>
  <c r="M29"/>
  <c r="L29"/>
  <c r="K29"/>
  <c r="J29"/>
  <c r="I29"/>
  <c r="G28"/>
  <c r="G27"/>
  <c r="G26"/>
  <c r="G29" s="1"/>
  <c r="T21"/>
  <c r="T32" s="1"/>
  <c r="S21"/>
  <c r="S32"/>
  <c r="R21"/>
  <c r="R32"/>
  <c r="Q21"/>
  <c r="P21"/>
  <c r="P32" s="1"/>
  <c r="O21"/>
  <c r="O32" s="1"/>
  <c r="N21"/>
  <c r="N32" s="1"/>
  <c r="M21"/>
  <c r="M32" s="1"/>
  <c r="L21"/>
  <c r="L32"/>
  <c r="K21"/>
  <c r="K32" s="1"/>
  <c r="J21"/>
  <c r="J32"/>
  <c r="I21"/>
  <c r="I32" s="1"/>
  <c r="G20"/>
  <c r="G19"/>
  <c r="G18"/>
  <c r="G17"/>
  <c r="G16"/>
  <c r="G15"/>
  <c r="G14"/>
  <c r="G13"/>
  <c r="G12"/>
  <c r="G21" s="1"/>
  <c r="G32" s="1"/>
  <c r="M27" i="59"/>
  <c r="M25"/>
  <c r="M23"/>
  <c r="M21"/>
  <c r="M19"/>
  <c r="M17"/>
  <c r="M15"/>
  <c r="M13"/>
  <c r="M11"/>
  <c r="M9"/>
  <c r="L27"/>
  <c r="L25"/>
  <c r="L23"/>
  <c r="L21"/>
  <c r="L19"/>
  <c r="L17"/>
  <c r="L15"/>
  <c r="L13"/>
  <c r="L11"/>
  <c r="L9"/>
  <c r="K27"/>
  <c r="K25"/>
  <c r="K23"/>
  <c r="K21"/>
  <c r="K19"/>
  <c r="K17"/>
  <c r="K15"/>
  <c r="K13"/>
  <c r="K11"/>
  <c r="K9"/>
  <c r="J27"/>
  <c r="J25"/>
  <c r="J23"/>
  <c r="J21"/>
  <c r="J19"/>
  <c r="J17"/>
  <c r="J15"/>
  <c r="J13"/>
  <c r="J11"/>
  <c r="J9"/>
  <c r="I27"/>
  <c r="I25"/>
  <c r="I23"/>
  <c r="I21"/>
  <c r="I19"/>
  <c r="I17"/>
  <c r="I15"/>
  <c r="I13"/>
  <c r="I11"/>
  <c r="I9"/>
  <c r="H27"/>
  <c r="H25"/>
  <c r="H23"/>
  <c r="H21"/>
  <c r="H19"/>
  <c r="H17"/>
  <c r="H15"/>
  <c r="H13"/>
  <c r="H11"/>
  <c r="H9"/>
  <c r="G27"/>
  <c r="G25"/>
  <c r="G23"/>
  <c r="G21"/>
  <c r="G19"/>
  <c r="E19" s="1"/>
  <c r="G17"/>
  <c r="E17" s="1"/>
  <c r="G15"/>
  <c r="G13"/>
  <c r="G11"/>
  <c r="G9"/>
  <c r="AH35" i="58"/>
  <c r="AG37" s="1"/>
  <c r="AE35"/>
  <c r="L35"/>
  <c r="I35"/>
  <c r="AD37"/>
  <c r="AK34"/>
  <c r="O34"/>
  <c r="AK33"/>
  <c r="O33"/>
  <c r="AK32"/>
  <c r="O32"/>
  <c r="AK31"/>
  <c r="O31"/>
  <c r="AK30"/>
  <c r="O30"/>
  <c r="AK29"/>
  <c r="O29"/>
  <c r="AK28"/>
  <c r="O28"/>
  <c r="AK27"/>
  <c r="O27"/>
  <c r="AK26"/>
  <c r="AK35"/>
  <c r="O26"/>
  <c r="O35" s="1"/>
  <c r="AG18"/>
  <c r="AK18" s="1"/>
  <c r="Y18"/>
  <c r="V18"/>
  <c r="AG17"/>
  <c r="AK17"/>
  <c r="Y17"/>
  <c r="V17"/>
  <c r="AG16"/>
  <c r="AK16" s="1"/>
  <c r="Y16"/>
  <c r="V16"/>
  <c r="AG15"/>
  <c r="AK15"/>
  <c r="Y15"/>
  <c r="V15"/>
  <c r="AG14"/>
  <c r="AK14" s="1"/>
  <c r="Y14"/>
  <c r="V14"/>
  <c r="AG13"/>
  <c r="AG19" s="1"/>
  <c r="Y13"/>
  <c r="Y19" s="1"/>
  <c r="Y21" s="1"/>
  <c r="AD40" s="1"/>
  <c r="AD47" s="1"/>
  <c r="V13"/>
  <c r="V19"/>
  <c r="V21"/>
  <c r="AD45"/>
  <c r="C157" i="49"/>
  <c r="C156"/>
  <c r="AL43" i="54"/>
  <c r="AK43"/>
  <c r="AJ43"/>
  <c r="AI43"/>
  <c r="AH43"/>
  <c r="AG43"/>
  <c r="AF43"/>
  <c r="AE43"/>
  <c r="AD43"/>
  <c r="AC43"/>
  <c r="AB43"/>
  <c r="AA43"/>
  <c r="Y42"/>
  <c r="U42"/>
  <c r="Y41"/>
  <c r="U41"/>
  <c r="U43"/>
  <c r="C13" i="49"/>
  <c r="C104"/>
  <c r="C102"/>
  <c r="C98"/>
  <c r="C30"/>
  <c r="C29"/>
  <c r="C28"/>
  <c r="C27"/>
  <c r="C26"/>
  <c r="C25"/>
  <c r="C24"/>
  <c r="C89"/>
  <c r="C23"/>
  <c r="C21"/>
  <c r="C20"/>
  <c r="C19"/>
  <c r="C18"/>
  <c r="C17"/>
  <c r="C16"/>
  <c r="C14"/>
  <c r="C12"/>
  <c r="C11"/>
  <c r="C10"/>
  <c r="C9"/>
  <c r="C8"/>
  <c r="C7"/>
  <c r="C6"/>
  <c r="C5"/>
  <c r="Y34" i="54"/>
  <c r="U34"/>
  <c r="Y33"/>
  <c r="U33"/>
  <c r="Y32"/>
  <c r="U32"/>
  <c r="Y31"/>
  <c r="U31"/>
  <c r="Y30"/>
  <c r="U30"/>
  <c r="Y29"/>
  <c r="U29"/>
  <c r="Y28"/>
  <c r="U28"/>
  <c r="Y27"/>
  <c r="U27"/>
  <c r="Y26"/>
  <c r="U26"/>
  <c r="Y25"/>
  <c r="U25"/>
  <c r="Y24"/>
  <c r="U24"/>
  <c r="Y23"/>
  <c r="U23"/>
  <c r="Y22"/>
  <c r="U22"/>
  <c r="Y21"/>
  <c r="U21"/>
  <c r="Y20"/>
  <c r="U20"/>
  <c r="Y19"/>
  <c r="U19"/>
  <c r="AM223" i="53"/>
  <c r="AC189" i="57" s="1"/>
  <c r="AL223" i="53"/>
  <c r="AB189" i="57" s="1"/>
  <c r="AK223" i="53"/>
  <c r="AA189" i="57" s="1"/>
  <c r="AJ223" i="53"/>
  <c r="Z189" i="57"/>
  <c r="AI223" i="53"/>
  <c r="Y189" i="57" s="1"/>
  <c r="AH223" i="53"/>
  <c r="X189" i="57" s="1"/>
  <c r="AG223" i="53"/>
  <c r="W189" i="57" s="1"/>
  <c r="AF223" i="53"/>
  <c r="V189" i="57"/>
  <c r="AE223" i="53"/>
  <c r="U189" i="57" s="1"/>
  <c r="AD223" i="53"/>
  <c r="T189" i="57" s="1"/>
  <c r="AC223" i="53"/>
  <c r="S189" i="57" s="1"/>
  <c r="AB223" i="53"/>
  <c r="R189" i="57" s="1"/>
  <c r="Z222" i="53"/>
  <c r="V222"/>
  <c r="Z221"/>
  <c r="V221"/>
  <c r="Z220"/>
  <c r="V220"/>
  <c r="Z219"/>
  <c r="V219"/>
  <c r="Z218"/>
  <c r="V218"/>
  <c r="Z217"/>
  <c r="Z223"/>
  <c r="L189" i="57" s="1"/>
  <c r="V217" i="53"/>
  <c r="AM215"/>
  <c r="AC188" i="57" s="1"/>
  <c r="AL215" i="53"/>
  <c r="AB188" i="57"/>
  <c r="AK215" i="53"/>
  <c r="AA188" i="57"/>
  <c r="AJ215" i="53"/>
  <c r="Z188" i="57" s="1"/>
  <c r="AI215" i="53"/>
  <c r="Y188" i="57" s="1"/>
  <c r="AH215" i="53"/>
  <c r="X188" i="57"/>
  <c r="AG215" i="53"/>
  <c r="W188" i="57"/>
  <c r="AF215" i="53"/>
  <c r="V188" i="57" s="1"/>
  <c r="AE215" i="53"/>
  <c r="U188" i="57" s="1"/>
  <c r="AD215" i="53"/>
  <c r="T188" i="57"/>
  <c r="AC215" i="53"/>
  <c r="S188" i="57"/>
  <c r="AB215" i="53"/>
  <c r="R188" i="57" s="1"/>
  <c r="Z214" i="53"/>
  <c r="V214"/>
  <c r="Z213"/>
  <c r="V213"/>
  <c r="Z212"/>
  <c r="V212"/>
  <c r="Z211"/>
  <c r="V211"/>
  <c r="Z210"/>
  <c r="V210"/>
  <c r="Z209"/>
  <c r="V209"/>
  <c r="V215"/>
  <c r="AM207"/>
  <c r="AC187" i="57" s="1"/>
  <c r="AL207" i="53"/>
  <c r="AB187" i="57" s="1"/>
  <c r="AK207" i="53"/>
  <c r="AA187" i="57"/>
  <c r="AJ207" i="53"/>
  <c r="AI207"/>
  <c r="Y187" i="57" s="1"/>
  <c r="AH207" i="53"/>
  <c r="X187" i="57"/>
  <c r="AG207" i="53"/>
  <c r="W187" i="57" s="1"/>
  <c r="AF207" i="53"/>
  <c r="V187" i="57" s="1"/>
  <c r="AE207" i="53"/>
  <c r="U187" i="57" s="1"/>
  <c r="AD207" i="53"/>
  <c r="T187" i="57"/>
  <c r="AC207" i="53"/>
  <c r="S187" i="57" s="1"/>
  <c r="AB207" i="53"/>
  <c r="Z206"/>
  <c r="V206"/>
  <c r="Z205"/>
  <c r="V205"/>
  <c r="Z204"/>
  <c r="V204"/>
  <c r="Z203"/>
  <c r="V203"/>
  <c r="Z202"/>
  <c r="Z207" s="1"/>
  <c r="V202"/>
  <c r="Z201"/>
  <c r="V201"/>
  <c r="V207" s="1"/>
  <c r="AM199"/>
  <c r="AC186" i="57"/>
  <c r="AL199" i="53"/>
  <c r="AB186" i="57"/>
  <c r="AK199" i="53"/>
  <c r="AA186" i="57" s="1"/>
  <c r="AJ199" i="53"/>
  <c r="Z186" i="57" s="1"/>
  <c r="AI199" i="53"/>
  <c r="Y186" i="57"/>
  <c r="AH199" i="53"/>
  <c r="X186" i="57"/>
  <c r="AG199" i="53"/>
  <c r="W186" i="57" s="1"/>
  <c r="AF199" i="53"/>
  <c r="V186" i="57" s="1"/>
  <c r="AE199" i="53"/>
  <c r="U186" i="57"/>
  <c r="AD199" i="53"/>
  <c r="AC199"/>
  <c r="S186" i="57" s="1"/>
  <c r="AB199" i="53"/>
  <c r="R186" i="57"/>
  <c r="Z198" i="53"/>
  <c r="V198"/>
  <c r="Z197"/>
  <c r="V197"/>
  <c r="Z196"/>
  <c r="V196"/>
  <c r="Z195"/>
  <c r="V195"/>
  <c r="Z194"/>
  <c r="V194"/>
  <c r="Z193"/>
  <c r="Z199" s="1"/>
  <c r="L186" i="57" s="1"/>
  <c r="V193" i="53"/>
  <c r="AM191"/>
  <c r="AC185" i="57"/>
  <c r="AL191" i="53"/>
  <c r="AB185" i="57" s="1"/>
  <c r="AK191" i="53"/>
  <c r="AA185" i="57" s="1"/>
  <c r="AJ191" i="53"/>
  <c r="Z185" i="57" s="1"/>
  <c r="AI191" i="53"/>
  <c r="Y185" i="57"/>
  <c r="AH191" i="53"/>
  <c r="X185" i="57" s="1"/>
  <c r="AG191" i="53"/>
  <c r="W185" i="57" s="1"/>
  <c r="AF191" i="53"/>
  <c r="AE191"/>
  <c r="U185" i="57"/>
  <c r="AD191" i="53"/>
  <c r="T185" i="57" s="1"/>
  <c r="AC191" i="53"/>
  <c r="S185" i="57" s="1"/>
  <c r="AB191" i="53"/>
  <c r="R185" i="57" s="1"/>
  <c r="Z190" i="53"/>
  <c r="V190"/>
  <c r="Z189"/>
  <c r="V189"/>
  <c r="Z188"/>
  <c r="V188"/>
  <c r="Z187"/>
  <c r="V187"/>
  <c r="Z186"/>
  <c r="Z191" s="1"/>
  <c r="L185" i="57" s="1"/>
  <c r="V186" i="53"/>
  <c r="Z185"/>
  <c r="V185"/>
  <c r="V191" s="1"/>
  <c r="AM183"/>
  <c r="AC184" i="57"/>
  <c r="AL183" i="53"/>
  <c r="AB184" i="57"/>
  <c r="AB190" s="1"/>
  <c r="AK183" i="53"/>
  <c r="AA184" i="57" s="1"/>
  <c r="AJ183" i="53"/>
  <c r="Z184" i="57" s="1"/>
  <c r="AI183" i="53"/>
  <c r="Y184" i="57"/>
  <c r="AH183" i="53"/>
  <c r="X184" i="57" s="1"/>
  <c r="AG183" i="53"/>
  <c r="W184" i="57" s="1"/>
  <c r="AF183" i="53"/>
  <c r="V184" i="57" s="1"/>
  <c r="AE183" i="53"/>
  <c r="U184" i="57"/>
  <c r="AD183" i="53"/>
  <c r="T184" i="57"/>
  <c r="AC183" i="53"/>
  <c r="S184" i="57"/>
  <c r="AB183" i="53"/>
  <c r="R184" i="57"/>
  <c r="Z182" i="53"/>
  <c r="V182"/>
  <c r="Z181"/>
  <c r="V181"/>
  <c r="Z180"/>
  <c r="V180"/>
  <c r="Z179"/>
  <c r="V179"/>
  <c r="Z178"/>
  <c r="V178"/>
  <c r="Z177"/>
  <c r="V177"/>
  <c r="V183" s="1"/>
  <c r="AM168"/>
  <c r="AC181" i="57" s="1"/>
  <c r="AL168" i="53"/>
  <c r="AB181" i="57" s="1"/>
  <c r="AK168" i="53"/>
  <c r="AA181" i="57"/>
  <c r="AJ168" i="53"/>
  <c r="Z181" i="57"/>
  <c r="AI168" i="53"/>
  <c r="Y181" i="57" s="1"/>
  <c r="AH168" i="53"/>
  <c r="X181" i="57" s="1"/>
  <c r="AG168" i="53"/>
  <c r="W181" i="57"/>
  <c r="AF168" i="53"/>
  <c r="V181" i="57"/>
  <c r="AE168" i="53"/>
  <c r="U181" i="57" s="1"/>
  <c r="AD168" i="53"/>
  <c r="T181" i="57" s="1"/>
  <c r="AC168" i="53"/>
  <c r="S181" i="57"/>
  <c r="AB168" i="53"/>
  <c r="R181" i="57"/>
  <c r="Z167" i="53"/>
  <c r="V167"/>
  <c r="Z166"/>
  <c r="V166"/>
  <c r="Z165"/>
  <c r="V165"/>
  <c r="Z164"/>
  <c r="V164"/>
  <c r="Z163"/>
  <c r="V163"/>
  <c r="V168" s="1"/>
  <c r="Z162"/>
  <c r="V162"/>
  <c r="AM160"/>
  <c r="AC180" i="57"/>
  <c r="AL160" i="53"/>
  <c r="AB180" i="57" s="1"/>
  <c r="AK160" i="53"/>
  <c r="AK171" s="1"/>
  <c r="AJ160"/>
  <c r="AI160"/>
  <c r="Y180" i="57" s="1"/>
  <c r="AH160" i="53"/>
  <c r="X180" i="57" s="1"/>
  <c r="AG160" i="53"/>
  <c r="W180" i="57"/>
  <c r="AF160" i="53"/>
  <c r="V180" i="57" s="1"/>
  <c r="AE160" i="53"/>
  <c r="U180" i="57" s="1"/>
  <c r="AD160" i="53"/>
  <c r="T180" i="57" s="1"/>
  <c r="AC160" i="53"/>
  <c r="S180" i="57"/>
  <c r="AB160" i="53"/>
  <c r="R180" i="57" s="1"/>
  <c r="Z159" i="53"/>
  <c r="V159"/>
  <c r="Z158"/>
  <c r="V158"/>
  <c r="Z157"/>
  <c r="V157"/>
  <c r="Z156"/>
  <c r="V156"/>
  <c r="Z155"/>
  <c r="V155"/>
  <c r="Z154"/>
  <c r="Z160" s="1"/>
  <c r="L180" i="57" s="1"/>
  <c r="V154" i="53"/>
  <c r="AM152"/>
  <c r="AC179" i="57" s="1"/>
  <c r="AL152" i="53"/>
  <c r="AK152"/>
  <c r="AA179" i="57"/>
  <c r="AJ152" i="53"/>
  <c r="Z179" i="57" s="1"/>
  <c r="AI152" i="53"/>
  <c r="Y179" i="57" s="1"/>
  <c r="AH152" i="53"/>
  <c r="X179" i="57"/>
  <c r="AG152" i="53"/>
  <c r="W179" i="57"/>
  <c r="AF152" i="53"/>
  <c r="V179" i="57" s="1"/>
  <c r="AE152" i="53"/>
  <c r="U179" i="57" s="1"/>
  <c r="AD152" i="53"/>
  <c r="T179" i="57"/>
  <c r="AC152" i="53"/>
  <c r="S179" i="57"/>
  <c r="AB152" i="53"/>
  <c r="R179" i="57" s="1"/>
  <c r="Z151" i="53"/>
  <c r="V151"/>
  <c r="Z150"/>
  <c r="V150"/>
  <c r="Z149"/>
  <c r="V149"/>
  <c r="Z148"/>
  <c r="V148"/>
  <c r="Z147"/>
  <c r="V147"/>
  <c r="Z146"/>
  <c r="Z152" s="1"/>
  <c r="L179" i="57" s="1"/>
  <c r="V146" i="53"/>
  <c r="AM144"/>
  <c r="AC178" i="57" s="1"/>
  <c r="AL144" i="53"/>
  <c r="AB178" i="57" s="1"/>
  <c r="AK144" i="53"/>
  <c r="AA178" i="57"/>
  <c r="AJ144" i="53"/>
  <c r="Z178" i="57"/>
  <c r="AI144" i="53"/>
  <c r="Y178" i="57" s="1"/>
  <c r="AH144" i="53"/>
  <c r="X178" i="57" s="1"/>
  <c r="AG144" i="53"/>
  <c r="W178" i="57"/>
  <c r="AF144" i="53"/>
  <c r="V178" i="57"/>
  <c r="AE144" i="53"/>
  <c r="U178" i="57" s="1"/>
  <c r="AD144" i="53"/>
  <c r="T178" i="57" s="1"/>
  <c r="AC144" i="53"/>
  <c r="S178" i="57"/>
  <c r="AB144" i="53"/>
  <c r="R178" i="57"/>
  <c r="Z143" i="53"/>
  <c r="V143"/>
  <c r="Z142"/>
  <c r="V142"/>
  <c r="Z141"/>
  <c r="V141"/>
  <c r="Z140"/>
  <c r="V140"/>
  <c r="Z139"/>
  <c r="Z144" s="1"/>
  <c r="V139"/>
  <c r="Z138"/>
  <c r="V138"/>
  <c r="V144" s="1"/>
  <c r="AM136"/>
  <c r="AC177" i="57" s="1"/>
  <c r="AL136" i="53"/>
  <c r="AB177" i="57"/>
  <c r="AK136" i="53"/>
  <c r="AA177" i="57"/>
  <c r="AJ136" i="53"/>
  <c r="Z177" i="57" s="1"/>
  <c r="AI136" i="53"/>
  <c r="Y177" i="57" s="1"/>
  <c r="AH136" i="53"/>
  <c r="X177" i="57"/>
  <c r="AG136" i="53"/>
  <c r="W177" i="57" s="1"/>
  <c r="AF136" i="53"/>
  <c r="V177" i="57"/>
  <c r="AE136" i="53"/>
  <c r="U177" i="57" s="1"/>
  <c r="AD136" i="53"/>
  <c r="T177" i="57" s="1"/>
  <c r="AC136" i="53"/>
  <c r="S177" i="57" s="1"/>
  <c r="AB136" i="53"/>
  <c r="R177" i="57"/>
  <c r="P177" s="1"/>
  <c r="Z135" i="53"/>
  <c r="V135"/>
  <c r="Z134"/>
  <c r="V134"/>
  <c r="Z133"/>
  <c r="V133"/>
  <c r="Z132"/>
  <c r="V132"/>
  <c r="V136" s="1"/>
  <c r="Z131"/>
  <c r="V131"/>
  <c r="Z130"/>
  <c r="V130"/>
  <c r="AM128"/>
  <c r="AC176" i="57"/>
  <c r="AL128" i="53"/>
  <c r="AB176" i="57" s="1"/>
  <c r="AK128" i="53"/>
  <c r="AA176" i="57"/>
  <c r="AJ128" i="53"/>
  <c r="Z176" i="57"/>
  <c r="AI128" i="53"/>
  <c r="Y176" i="57" s="1"/>
  <c r="AH128" i="53"/>
  <c r="X176" i="57" s="1"/>
  <c r="AG128" i="53"/>
  <c r="W176" i="57"/>
  <c r="W182"/>
  <c r="AF128" i="53"/>
  <c r="AE128"/>
  <c r="U176" i="57"/>
  <c r="U182" s="1"/>
  <c r="AD128" i="53"/>
  <c r="T176" i="57"/>
  <c r="AC128" i="53"/>
  <c r="S176" i="57"/>
  <c r="S182"/>
  <c r="AC171" i="53"/>
  <c r="AB128"/>
  <c r="AB171" s="1"/>
  <c r="R176" i="57"/>
  <c r="Z127" i="53"/>
  <c r="V127"/>
  <c r="Z126"/>
  <c r="V126"/>
  <c r="Z125"/>
  <c r="V125"/>
  <c r="Z124"/>
  <c r="V124"/>
  <c r="Z123"/>
  <c r="V123"/>
  <c r="Z122"/>
  <c r="V122"/>
  <c r="AM113"/>
  <c r="AC173" i="57" s="1"/>
  <c r="AL113" i="53"/>
  <c r="AB173" i="57" s="1"/>
  <c r="AK113" i="53"/>
  <c r="AA173" i="57" s="1"/>
  <c r="AJ113" i="53"/>
  <c r="Z173" i="57"/>
  <c r="AI113" i="53"/>
  <c r="Y173" i="57" s="1"/>
  <c r="AH113" i="53"/>
  <c r="X173" i="57" s="1"/>
  <c r="AG113" i="53"/>
  <c r="W173" i="57" s="1"/>
  <c r="AF113" i="53"/>
  <c r="V173" i="57"/>
  <c r="AE113" i="53"/>
  <c r="U173" i="57" s="1"/>
  <c r="AD113" i="53"/>
  <c r="T173" i="57" s="1"/>
  <c r="AC113" i="53"/>
  <c r="S173" i="57" s="1"/>
  <c r="AB113" i="53"/>
  <c r="R173" i="57"/>
  <c r="Z112" i="53"/>
  <c r="V112"/>
  <c r="Z111"/>
  <c r="V111"/>
  <c r="Z110"/>
  <c r="V110"/>
  <c r="Z109"/>
  <c r="Z113" s="1"/>
  <c r="L173" i="57" s="1"/>
  <c r="V109" i="53"/>
  <c r="Z108"/>
  <c r="V108"/>
  <c r="Z107"/>
  <c r="V107"/>
  <c r="AM105"/>
  <c r="AC172" i="57" s="1"/>
  <c r="AL105" i="53"/>
  <c r="AB172" i="57"/>
  <c r="AK105" i="53"/>
  <c r="AA172" i="57"/>
  <c r="AJ105" i="53"/>
  <c r="Z172" i="57"/>
  <c r="AI105" i="53"/>
  <c r="Y172" i="57" s="1"/>
  <c r="AH105" i="53"/>
  <c r="X172" i="57"/>
  <c r="AG105" i="53"/>
  <c r="W172" i="57"/>
  <c r="AF105" i="53"/>
  <c r="V172" i="57"/>
  <c r="AE105" i="53"/>
  <c r="U172" i="57" s="1"/>
  <c r="AD105" i="53"/>
  <c r="T172" i="57"/>
  <c r="AC105" i="53"/>
  <c r="S172" i="57" s="1"/>
  <c r="AB105" i="53"/>
  <c r="R172" i="57"/>
  <c r="Z104" i="53"/>
  <c r="V104"/>
  <c r="Z103"/>
  <c r="V103"/>
  <c r="Z102"/>
  <c r="V102"/>
  <c r="Z101"/>
  <c r="V101"/>
  <c r="Z100"/>
  <c r="V100"/>
  <c r="Z99"/>
  <c r="V99"/>
  <c r="AM97"/>
  <c r="AC171" i="57" s="1"/>
  <c r="AL97" i="53"/>
  <c r="AB171" i="57"/>
  <c r="AK97" i="53"/>
  <c r="AA171" i="57" s="1"/>
  <c r="AJ97" i="53"/>
  <c r="Z171" i="57" s="1"/>
  <c r="AI97" i="53"/>
  <c r="Y171" i="57" s="1"/>
  <c r="AH97" i="53"/>
  <c r="X171" i="57"/>
  <c r="AG97" i="53"/>
  <c r="W171" i="57" s="1"/>
  <c r="AF97" i="53"/>
  <c r="V171" i="57" s="1"/>
  <c r="AE97" i="53"/>
  <c r="AD97"/>
  <c r="T171" i="57"/>
  <c r="AC97" i="53"/>
  <c r="S171" i="57" s="1"/>
  <c r="AB97" i="53"/>
  <c r="R171" i="57"/>
  <c r="Z96" i="53"/>
  <c r="V96"/>
  <c r="Z95"/>
  <c r="V95"/>
  <c r="Z94"/>
  <c r="Z97" s="1"/>
  <c r="V94"/>
  <c r="Z93"/>
  <c r="V93"/>
  <c r="Z92"/>
  <c r="V92"/>
  <c r="Z91"/>
  <c r="V91"/>
  <c r="V97" s="1"/>
  <c r="AM89"/>
  <c r="AC170" i="57"/>
  <c r="AL89" i="53"/>
  <c r="AB170" i="57"/>
  <c r="AK89" i="53"/>
  <c r="AA170" i="57"/>
  <c r="AJ89" i="53"/>
  <c r="Z170" i="57" s="1"/>
  <c r="AI89" i="53"/>
  <c r="Y170" i="57"/>
  <c r="AH89" i="53"/>
  <c r="X170" i="57"/>
  <c r="AG89" i="53"/>
  <c r="AF89"/>
  <c r="V170" i="57"/>
  <c r="AE89" i="53"/>
  <c r="U170" i="57" s="1"/>
  <c r="AD89" i="53"/>
  <c r="T170" i="57" s="1"/>
  <c r="AC89" i="53"/>
  <c r="S170" i="57" s="1"/>
  <c r="AB89" i="53"/>
  <c r="R170" i="57"/>
  <c r="Z88" i="53"/>
  <c r="V88"/>
  <c r="Z87"/>
  <c r="V87"/>
  <c r="Z86"/>
  <c r="V86"/>
  <c r="Z85"/>
  <c r="V85"/>
  <c r="Z84"/>
  <c r="V84"/>
  <c r="Z83"/>
  <c r="V83"/>
  <c r="V89" s="1"/>
  <c r="AM81"/>
  <c r="AC169" i="57"/>
  <c r="AL81" i="53"/>
  <c r="AB169" i="57" s="1"/>
  <c r="AK81" i="53"/>
  <c r="AA169" i="57"/>
  <c r="AJ81" i="53"/>
  <c r="Z169" i="57"/>
  <c r="AI81" i="53"/>
  <c r="Y169" i="57"/>
  <c r="AH81" i="53"/>
  <c r="X169" i="57" s="1"/>
  <c r="AG81" i="53"/>
  <c r="W169" i="57" s="1"/>
  <c r="AF81" i="53"/>
  <c r="V169" i="57" s="1"/>
  <c r="AE81" i="53"/>
  <c r="U169" i="57"/>
  <c r="AD81" i="53"/>
  <c r="T169" i="57" s="1"/>
  <c r="AC81" i="53"/>
  <c r="S169" i="57" s="1"/>
  <c r="AB81" i="53"/>
  <c r="R169" i="57" s="1"/>
  <c r="Z80" i="53"/>
  <c r="V80"/>
  <c r="Z79"/>
  <c r="V79"/>
  <c r="Z78"/>
  <c r="V78"/>
  <c r="Z77"/>
  <c r="V77"/>
  <c r="Z76"/>
  <c r="V76"/>
  <c r="Z75"/>
  <c r="Z81" s="1"/>
  <c r="L169" i="57" s="1"/>
  <c r="V75" i="53"/>
  <c r="AM73"/>
  <c r="AC168" i="57" s="1"/>
  <c r="AC174" s="1"/>
  <c r="AL73" i="53"/>
  <c r="AB168" i="57" s="1"/>
  <c r="AK73" i="53"/>
  <c r="AK116" s="1"/>
  <c r="AJ73"/>
  <c r="Z168" i="57"/>
  <c r="Z174" s="1"/>
  <c r="AI73" i="53"/>
  <c r="Y168" i="57"/>
  <c r="AH73" i="53"/>
  <c r="X168" i="57" s="1"/>
  <c r="AG73" i="53"/>
  <c r="W168" i="57"/>
  <c r="AF73" i="53"/>
  <c r="V168" i="57" s="1"/>
  <c r="AE73" i="53"/>
  <c r="U168" i="57"/>
  <c r="AD73" i="53"/>
  <c r="T168" i="57"/>
  <c r="AC73" i="53"/>
  <c r="AB73"/>
  <c r="R168" i="57"/>
  <c r="Z72" i="53"/>
  <c r="V72"/>
  <c r="Z71"/>
  <c r="V71"/>
  <c r="Z70"/>
  <c r="V70"/>
  <c r="Z69"/>
  <c r="V69"/>
  <c r="Z68"/>
  <c r="V68"/>
  <c r="V73" s="1"/>
  <c r="Z67"/>
  <c r="V67"/>
  <c r="AM58"/>
  <c r="AC165" i="57"/>
  <c r="AL58" i="53"/>
  <c r="AB165" i="57"/>
  <c r="AK58" i="53"/>
  <c r="AA165" i="57" s="1"/>
  <c r="AJ58" i="53"/>
  <c r="AI58"/>
  <c r="Y165" i="57" s="1"/>
  <c r="AH58" i="53"/>
  <c r="X165" i="57" s="1"/>
  <c r="AG58" i="53"/>
  <c r="W165" i="57"/>
  <c r="AF58" i="53"/>
  <c r="V165" i="57" s="1"/>
  <c r="AE58" i="53"/>
  <c r="U165" i="57" s="1"/>
  <c r="AD58" i="53"/>
  <c r="T165" i="57" s="1"/>
  <c r="AC58" i="53"/>
  <c r="S165" i="57"/>
  <c r="AB58" i="53"/>
  <c r="R165" i="57" s="1"/>
  <c r="Z57" i="53"/>
  <c r="V57"/>
  <c r="Z56"/>
  <c r="V56"/>
  <c r="Z55"/>
  <c r="V55"/>
  <c r="Z54"/>
  <c r="V54"/>
  <c r="Z53"/>
  <c r="V53"/>
  <c r="Z52"/>
  <c r="V52"/>
  <c r="AM50"/>
  <c r="AC164" i="57"/>
  <c r="AL50" i="53"/>
  <c r="AB164" i="57" s="1"/>
  <c r="AK50" i="53"/>
  <c r="AA164" i="57" s="1"/>
  <c r="AJ50" i="53"/>
  <c r="Z164" i="57" s="1"/>
  <c r="AI50" i="53"/>
  <c r="Y164" i="57"/>
  <c r="AH50" i="53"/>
  <c r="X164" i="57" s="1"/>
  <c r="AG50" i="53"/>
  <c r="W164" i="57" s="1"/>
  <c r="AF50" i="53"/>
  <c r="V164" i="57" s="1"/>
  <c r="AE50" i="53"/>
  <c r="U164" i="57"/>
  <c r="AD50" i="53"/>
  <c r="AD61" s="1"/>
  <c r="AC50"/>
  <c r="S164" i="57" s="1"/>
  <c r="AB50" i="53"/>
  <c r="R164" i="57" s="1"/>
  <c r="Z49" i="53"/>
  <c r="V49"/>
  <c r="Z48"/>
  <c r="V48"/>
  <c r="Z47"/>
  <c r="V47"/>
  <c r="Z46"/>
  <c r="V46"/>
  <c r="Z45"/>
  <c r="V45"/>
  <c r="Z44"/>
  <c r="V44"/>
  <c r="V50" s="1"/>
  <c r="AM42"/>
  <c r="AC163" i="57" s="1"/>
  <c r="AL42" i="53"/>
  <c r="AB163" i="57"/>
  <c r="AK42" i="53"/>
  <c r="AA163" i="57" s="1"/>
  <c r="AJ42" i="53"/>
  <c r="Z163" i="57" s="1"/>
  <c r="AI42" i="53"/>
  <c r="Y163" i="57" s="1"/>
  <c r="AH42" i="53"/>
  <c r="X163" i="57"/>
  <c r="AG42" i="53"/>
  <c r="W163" i="57" s="1"/>
  <c r="AF42" i="53"/>
  <c r="V163" i="57" s="1"/>
  <c r="AE42" i="53"/>
  <c r="U163" i="57" s="1"/>
  <c r="AD42" i="53"/>
  <c r="T163" i="57"/>
  <c r="AC42" i="53"/>
  <c r="S163" i="57" s="1"/>
  <c r="AB42" i="53"/>
  <c r="R163" i="57" s="1"/>
  <c r="Z41" i="53"/>
  <c r="V41"/>
  <c r="Z40"/>
  <c r="V40"/>
  <c r="V42" s="1"/>
  <c r="Z39"/>
  <c r="V39"/>
  <c r="Z38"/>
  <c r="V38"/>
  <c r="Z37"/>
  <c r="V37"/>
  <c r="Z36"/>
  <c r="Z42" s="1"/>
  <c r="V36"/>
  <c r="AM34"/>
  <c r="AC162" i="57" s="1"/>
  <c r="AL34" i="53"/>
  <c r="AB162" i="57" s="1"/>
  <c r="AK34" i="53"/>
  <c r="AA162" i="57"/>
  <c r="AJ34" i="53"/>
  <c r="Z162" i="57" s="1"/>
  <c r="AI34" i="53"/>
  <c r="Y162" i="57" s="1"/>
  <c r="AH34" i="53"/>
  <c r="X162" i="57" s="1"/>
  <c r="AG34" i="53"/>
  <c r="W162" i="57"/>
  <c r="AF34" i="53"/>
  <c r="V162" i="57" s="1"/>
  <c r="AE34" i="53"/>
  <c r="U162" i="57" s="1"/>
  <c r="AD34" i="53"/>
  <c r="T162" i="57" s="1"/>
  <c r="AC34" i="53"/>
  <c r="S162" i="57"/>
  <c r="AB34" i="53"/>
  <c r="R162" i="57" s="1"/>
  <c r="Z33" i="53"/>
  <c r="V33"/>
  <c r="Z32"/>
  <c r="V32"/>
  <c r="Z31"/>
  <c r="V31"/>
  <c r="V34" s="1"/>
  <c r="Z30"/>
  <c r="V30"/>
  <c r="Z29"/>
  <c r="V29"/>
  <c r="Z28"/>
  <c r="V28"/>
  <c r="AM26"/>
  <c r="AC161" i="57" s="1"/>
  <c r="AL26" i="53"/>
  <c r="AB161" i="57"/>
  <c r="AK26" i="53"/>
  <c r="AA161" i="57"/>
  <c r="AJ26" i="53"/>
  <c r="Z161" i="57"/>
  <c r="AI26" i="53"/>
  <c r="Y161" i="57" s="1"/>
  <c r="AH26" i="53"/>
  <c r="X161" i="57"/>
  <c r="AG26" i="53"/>
  <c r="W161" i="57"/>
  <c r="AF26" i="53"/>
  <c r="V161" i="57"/>
  <c r="AE26" i="53"/>
  <c r="U161" i="57" s="1"/>
  <c r="AD26" i="53"/>
  <c r="T161" i="57"/>
  <c r="AC26" i="53"/>
  <c r="S161" i="57"/>
  <c r="AB26" i="53"/>
  <c r="R161" i="57"/>
  <c r="Z25" i="53"/>
  <c r="V25"/>
  <c r="Z24"/>
  <c r="V24"/>
  <c r="Z23"/>
  <c r="V23"/>
  <c r="Z22"/>
  <c r="V22"/>
  <c r="Z21"/>
  <c r="V21"/>
  <c r="Z20"/>
  <c r="V20"/>
  <c r="V26" s="1"/>
  <c r="AM18"/>
  <c r="AC160" i="57" s="1"/>
  <c r="AL18" i="53"/>
  <c r="AK18"/>
  <c r="AA160" i="57"/>
  <c r="AJ18" i="53"/>
  <c r="Z160" i="57"/>
  <c r="AI18" i="53"/>
  <c r="Y160" i="57" s="1"/>
  <c r="AH18" i="53"/>
  <c r="X160" i="57" s="1"/>
  <c r="AH61" i="53"/>
  <c r="AG18"/>
  <c r="W160" i="57" s="1"/>
  <c r="W166" s="1"/>
  <c r="AF18" i="53"/>
  <c r="V160" i="57" s="1"/>
  <c r="AE18" i="53"/>
  <c r="U160" i="57" s="1"/>
  <c r="AD18" i="53"/>
  <c r="T160" i="57"/>
  <c r="AC18" i="53"/>
  <c r="S160" i="57"/>
  <c r="AC61" i="53"/>
  <c r="AB18"/>
  <c r="R160" i="57" s="1"/>
  <c r="Z17" i="53"/>
  <c r="V17"/>
  <c r="Z16"/>
  <c r="V16"/>
  <c r="Z15"/>
  <c r="V15"/>
  <c r="V18" s="1"/>
  <c r="Z14"/>
  <c r="V14"/>
  <c r="Z13"/>
  <c r="V13"/>
  <c r="Z12"/>
  <c r="Z18" s="1"/>
  <c r="V12"/>
  <c r="AM223" i="52"/>
  <c r="AC152" i="57" s="1"/>
  <c r="AL223" i="52"/>
  <c r="AB152" i="57" s="1"/>
  <c r="AK223" i="52"/>
  <c r="AA152" i="57" s="1"/>
  <c r="AJ223" i="52"/>
  <c r="Z152" i="57"/>
  <c r="AI223" i="52"/>
  <c r="Y152" i="57" s="1"/>
  <c r="AH223" i="52"/>
  <c r="X152" i="57" s="1"/>
  <c r="AG223" i="52"/>
  <c r="W152" i="57" s="1"/>
  <c r="AF223" i="52"/>
  <c r="V152" i="57"/>
  <c r="AE223" i="52"/>
  <c r="U152" i="57" s="1"/>
  <c r="AD223" i="52"/>
  <c r="T152" i="57" s="1"/>
  <c r="AC223" i="52"/>
  <c r="S152" i="57" s="1"/>
  <c r="AB223" i="52"/>
  <c r="R152" i="57"/>
  <c r="Z222" i="52"/>
  <c r="V222"/>
  <c r="Z221"/>
  <c r="V221"/>
  <c r="Z220"/>
  <c r="V220"/>
  <c r="Z219"/>
  <c r="V219"/>
  <c r="V223" s="1"/>
  <c r="Z218"/>
  <c r="V218"/>
  <c r="Z217"/>
  <c r="Z223" s="1"/>
  <c r="L152" i="57" s="1"/>
  <c r="V217" i="52"/>
  <c r="AM215"/>
  <c r="AC151" i="57" s="1"/>
  <c r="AL215" i="52"/>
  <c r="AB151" i="57"/>
  <c r="AK215" i="52"/>
  <c r="AA151" i="57"/>
  <c r="AJ215" i="52"/>
  <c r="Z151" i="57"/>
  <c r="AI215" i="52"/>
  <c r="Y151" i="57" s="1"/>
  <c r="AH215" i="52"/>
  <c r="X151" i="57"/>
  <c r="AG215" i="52"/>
  <c r="W151" i="57"/>
  <c r="AF215" i="52"/>
  <c r="V151" i="57"/>
  <c r="AE215" i="52"/>
  <c r="U151" i="57" s="1"/>
  <c r="AD215" i="52"/>
  <c r="T151" i="57"/>
  <c r="AC215" i="52"/>
  <c r="S151" i="57"/>
  <c r="AB215" i="52"/>
  <c r="R151" i="57"/>
  <c r="Z214" i="52"/>
  <c r="V214"/>
  <c r="Z213"/>
  <c r="V213"/>
  <c r="Z212"/>
  <c r="V212"/>
  <c r="Z211"/>
  <c r="V211"/>
  <c r="Z210"/>
  <c r="Z215" s="1"/>
  <c r="L151" i="57" s="1"/>
  <c r="V210" i="52"/>
  <c r="Z209"/>
  <c r="V209"/>
  <c r="V215" s="1"/>
  <c r="AM207"/>
  <c r="AC150" i="57"/>
  <c r="AL207" i="52"/>
  <c r="AB150" i="57" s="1"/>
  <c r="AK207" i="52"/>
  <c r="AA150" i="57" s="1"/>
  <c r="AJ207" i="52"/>
  <c r="Z150" i="57" s="1"/>
  <c r="AI207" i="52"/>
  <c r="Y150" i="57"/>
  <c r="AH207" i="52"/>
  <c r="X150" i="57" s="1"/>
  <c r="AG207" i="52"/>
  <c r="W150" i="57" s="1"/>
  <c r="AF207" i="52"/>
  <c r="V150" i="57" s="1"/>
  <c r="AE207" i="52"/>
  <c r="U150" i="57"/>
  <c r="AD207" i="52"/>
  <c r="T150" i="57" s="1"/>
  <c r="AC207" i="52"/>
  <c r="S150" i="57" s="1"/>
  <c r="AB207" i="52"/>
  <c r="R150" i="57" s="1"/>
  <c r="Z206" i="52"/>
  <c r="V206"/>
  <c r="Z205"/>
  <c r="V205"/>
  <c r="Z204"/>
  <c r="V204"/>
  <c r="Z203"/>
  <c r="V203"/>
  <c r="Z202"/>
  <c r="V202"/>
  <c r="Z201"/>
  <c r="Z207" s="1"/>
  <c r="L150" i="57" s="1"/>
  <c r="V201" i="52"/>
  <c r="AM199"/>
  <c r="AC149" i="57" s="1"/>
  <c r="AL199" i="52"/>
  <c r="AB149" i="57"/>
  <c r="AK199" i="52"/>
  <c r="AA149" i="57" s="1"/>
  <c r="AJ199" i="52"/>
  <c r="AI199"/>
  <c r="Y149" i="57"/>
  <c r="AH199" i="52"/>
  <c r="X149" i="57"/>
  <c r="AG199" i="52"/>
  <c r="W149" i="57" s="1"/>
  <c r="AF199" i="52"/>
  <c r="V149" i="57"/>
  <c r="AE199" i="52"/>
  <c r="U149" i="57"/>
  <c r="AD199" i="52"/>
  <c r="T149" i="57"/>
  <c r="AC199" i="52"/>
  <c r="S149" i="57" s="1"/>
  <c r="AB199" i="52"/>
  <c r="Z198"/>
  <c r="V198"/>
  <c r="Z197"/>
  <c r="V197"/>
  <c r="Z196"/>
  <c r="V196"/>
  <c r="V199" s="1"/>
  <c r="Z195"/>
  <c r="V195"/>
  <c r="Z194"/>
  <c r="V194"/>
  <c r="Z193"/>
  <c r="V193"/>
  <c r="AM191"/>
  <c r="AC148" i="57" s="1"/>
  <c r="AL191" i="52"/>
  <c r="AB148" i="57"/>
  <c r="AK191" i="52"/>
  <c r="AA148" i="57"/>
  <c r="AJ191" i="52"/>
  <c r="Z148" i="57"/>
  <c r="AI191" i="52"/>
  <c r="Y148" i="57"/>
  <c r="AH191" i="52"/>
  <c r="X148" i="57"/>
  <c r="AG191" i="52"/>
  <c r="W148" i="57"/>
  <c r="AF191" i="52"/>
  <c r="V148" i="57"/>
  <c r="AE191" i="52"/>
  <c r="U148" i="57"/>
  <c r="AD191" i="52"/>
  <c r="T148" i="57"/>
  <c r="AC191" i="52"/>
  <c r="S148" i="57"/>
  <c r="AB191" i="52"/>
  <c r="R148" i="57"/>
  <c r="Z190" i="52"/>
  <c r="Z191" s="1"/>
  <c r="L148" i="57" s="1"/>
  <c r="V190" i="52"/>
  <c r="Z189"/>
  <c r="V189"/>
  <c r="Z188"/>
  <c r="V188"/>
  <c r="Z187"/>
  <c r="V187"/>
  <c r="Z186"/>
  <c r="V186"/>
  <c r="Z185"/>
  <c r="V185"/>
  <c r="AM183"/>
  <c r="AL183"/>
  <c r="AK183"/>
  <c r="AA147" i="57" s="1"/>
  <c r="AJ183" i="52"/>
  <c r="Z147" i="57" s="1"/>
  <c r="AI183" i="52"/>
  <c r="AH183"/>
  <c r="AG183"/>
  <c r="W147" i="57"/>
  <c r="AF183" i="52"/>
  <c r="V147" i="57" s="1"/>
  <c r="AE183" i="52"/>
  <c r="AD183"/>
  <c r="AC183"/>
  <c r="AB183"/>
  <c r="R147" i="57"/>
  <c r="Z182" i="52"/>
  <c r="V182"/>
  <c r="Z181"/>
  <c r="V181"/>
  <c r="Z180"/>
  <c r="V180"/>
  <c r="Z179"/>
  <c r="V179"/>
  <c r="Z178"/>
  <c r="V178"/>
  <c r="Z177"/>
  <c r="V177"/>
  <c r="V183" s="1"/>
  <c r="AM168"/>
  <c r="AC144" i="57" s="1"/>
  <c r="AL168" i="52"/>
  <c r="AB144" i="57"/>
  <c r="AK168" i="52"/>
  <c r="AA144" i="57" s="1"/>
  <c r="AJ168" i="52"/>
  <c r="Z144" i="57" s="1"/>
  <c r="AI168" i="52"/>
  <c r="Y144" i="57" s="1"/>
  <c r="AH168" i="52"/>
  <c r="X144" i="57"/>
  <c r="AG168" i="52"/>
  <c r="W144" i="57" s="1"/>
  <c r="AF168" i="52"/>
  <c r="V144" i="57" s="1"/>
  <c r="AE168" i="52"/>
  <c r="U144" i="57" s="1"/>
  <c r="AD168" i="52"/>
  <c r="T144" i="57"/>
  <c r="AC168" i="52"/>
  <c r="S144" i="57" s="1"/>
  <c r="AB168" i="52"/>
  <c r="R144" i="57" s="1"/>
  <c r="Z167" i="52"/>
  <c r="V167"/>
  <c r="Z166"/>
  <c r="V166"/>
  <c r="Z165"/>
  <c r="V165"/>
  <c r="V168" s="1"/>
  <c r="Z164"/>
  <c r="V164"/>
  <c r="Z163"/>
  <c r="V163"/>
  <c r="Z162"/>
  <c r="Z168"/>
  <c r="L144" i="57" s="1"/>
  <c r="V162" i="52"/>
  <c r="AM160"/>
  <c r="AC143" i="57"/>
  <c r="AL160" i="52"/>
  <c r="AB143" i="57"/>
  <c r="AK160" i="52"/>
  <c r="AA143" i="57"/>
  <c r="AJ160" i="52"/>
  <c r="Z143" i="57"/>
  <c r="AI160" i="52"/>
  <c r="Y143" i="57"/>
  <c r="AH160" i="52"/>
  <c r="X143" i="57"/>
  <c r="AG160" i="52"/>
  <c r="AG171" s="1"/>
  <c r="W143" i="57"/>
  <c r="AF160" i="52"/>
  <c r="V143" i="57"/>
  <c r="AE160" i="52"/>
  <c r="U143" i="57"/>
  <c r="AD160" i="52"/>
  <c r="T143" i="57"/>
  <c r="AC160" i="52"/>
  <c r="S143" i="57"/>
  <c r="AB160" i="52"/>
  <c r="R143" i="57"/>
  <c r="Z159" i="52"/>
  <c r="V159"/>
  <c r="Z158"/>
  <c r="V158"/>
  <c r="Z157"/>
  <c r="V157"/>
  <c r="Z156"/>
  <c r="V156"/>
  <c r="Z155"/>
  <c r="V155"/>
  <c r="Z154"/>
  <c r="Z160" s="1"/>
  <c r="L143" i="57" s="1"/>
  <c r="V154" i="52"/>
  <c r="AM152"/>
  <c r="AC142" i="57"/>
  <c r="AL152" i="52"/>
  <c r="AB142" i="57"/>
  <c r="AK152" i="52"/>
  <c r="AA142" i="57"/>
  <c r="AJ152" i="52"/>
  <c r="Z142" i="57" s="1"/>
  <c r="AI152" i="52"/>
  <c r="Y142" i="57"/>
  <c r="AH152" i="52"/>
  <c r="X142" i="57"/>
  <c r="AG152" i="52"/>
  <c r="W142" i="57"/>
  <c r="AF152" i="52"/>
  <c r="V142" i="57" s="1"/>
  <c r="AE152" i="52"/>
  <c r="U142" i="57"/>
  <c r="AD152" i="52"/>
  <c r="T142" i="57"/>
  <c r="AC152" i="52"/>
  <c r="S142" i="57"/>
  <c r="AB152" i="52"/>
  <c r="R142" i="57" s="1"/>
  <c r="Z151" i="52"/>
  <c r="V151"/>
  <c r="Z150"/>
  <c r="V150"/>
  <c r="Z149"/>
  <c r="V149"/>
  <c r="V152" s="1"/>
  <c r="Z148"/>
  <c r="V148"/>
  <c r="Z147"/>
  <c r="V147"/>
  <c r="Z146"/>
  <c r="V146"/>
  <c r="AM144"/>
  <c r="AC141" i="57"/>
  <c r="AL144" i="52"/>
  <c r="AB141" i="57"/>
  <c r="AK144" i="52"/>
  <c r="AA141" i="57"/>
  <c r="AJ144" i="52"/>
  <c r="Z141" i="57"/>
  <c r="AI144" i="52"/>
  <c r="Y141" i="57"/>
  <c r="AH144" i="52"/>
  <c r="X141" i="57"/>
  <c r="AG144" i="52"/>
  <c r="W141" i="57"/>
  <c r="AF144" i="52"/>
  <c r="V141" i="57"/>
  <c r="AE144" i="52"/>
  <c r="U141" i="57"/>
  <c r="AD144" i="52"/>
  <c r="T141" i="57"/>
  <c r="AC144" i="52"/>
  <c r="S141" i="57"/>
  <c r="AB144" i="52"/>
  <c r="R141" i="57"/>
  <c r="Z143" i="52"/>
  <c r="V143"/>
  <c r="Z142"/>
  <c r="V142"/>
  <c r="Z141"/>
  <c r="V141"/>
  <c r="Z140"/>
  <c r="V140"/>
  <c r="Z139"/>
  <c r="Z144" s="1"/>
  <c r="V139"/>
  <c r="V144" s="1"/>
  <c r="Z138"/>
  <c r="V138"/>
  <c r="AM136"/>
  <c r="AC140" i="57"/>
  <c r="AL136" i="52"/>
  <c r="AB140" i="57"/>
  <c r="AK136" i="52"/>
  <c r="AA140" i="57"/>
  <c r="AJ136" i="52"/>
  <c r="Z140" i="57"/>
  <c r="AI136" i="52"/>
  <c r="Y140" i="57"/>
  <c r="AH136" i="52"/>
  <c r="X140" i="57"/>
  <c r="AG136" i="52"/>
  <c r="W140" i="57"/>
  <c r="AF136" i="52"/>
  <c r="V140" i="57"/>
  <c r="AE136" i="52"/>
  <c r="U140" i="57"/>
  <c r="AD136" i="52"/>
  <c r="T140" i="57"/>
  <c r="AC136" i="52"/>
  <c r="S140" i="57"/>
  <c r="S145" s="1"/>
  <c r="AB136" i="52"/>
  <c r="R140" i="57"/>
  <c r="Z135" i="52"/>
  <c r="V135"/>
  <c r="Z134"/>
  <c r="V134"/>
  <c r="Z133"/>
  <c r="V133"/>
  <c r="V136" s="1"/>
  <c r="Z132"/>
  <c r="V132"/>
  <c r="Z131"/>
  <c r="V131"/>
  <c r="Z130"/>
  <c r="Z136" s="1"/>
  <c r="L140" i="57"/>
  <c r="V130" i="52"/>
  <c r="AM128"/>
  <c r="AC139" i="57" s="1"/>
  <c r="AL128" i="52"/>
  <c r="AB139" i="57"/>
  <c r="AK128" i="52"/>
  <c r="AJ128"/>
  <c r="Z139" i="57" s="1"/>
  <c r="AI128" i="52"/>
  <c r="Y139" i="57"/>
  <c r="AH128" i="52"/>
  <c r="X139" i="57" s="1"/>
  <c r="AG128" i="52"/>
  <c r="W139" i="57"/>
  <c r="AF128" i="52"/>
  <c r="V139" i="57"/>
  <c r="AE128" i="52"/>
  <c r="U139" i="57"/>
  <c r="AD128" i="52"/>
  <c r="T139" i="57"/>
  <c r="AC128" i="52"/>
  <c r="S139" i="57"/>
  <c r="AC171" i="52"/>
  <c r="AB128"/>
  <c r="R139" i="57"/>
  <c r="Z127" i="52"/>
  <c r="V127"/>
  <c r="Z126"/>
  <c r="V126"/>
  <c r="Z125"/>
  <c r="V125"/>
  <c r="Z124"/>
  <c r="Z128" s="1"/>
  <c r="V124"/>
  <c r="Z123"/>
  <c r="V123"/>
  <c r="Z122"/>
  <c r="V122"/>
  <c r="AM113"/>
  <c r="AC136" i="57"/>
  <c r="AL113" i="52"/>
  <c r="AB136" i="57"/>
  <c r="AK113" i="52"/>
  <c r="AA136" i="57"/>
  <c r="AJ113" i="52"/>
  <c r="Z136" i="57" s="1"/>
  <c r="AI113" i="52"/>
  <c r="Y136" i="57"/>
  <c r="AH113" i="52"/>
  <c r="X136" i="57"/>
  <c r="AG113" i="52"/>
  <c r="W136" i="57"/>
  <c r="AF113" i="52"/>
  <c r="V136" i="57" s="1"/>
  <c r="AE113" i="52"/>
  <c r="U136" i="57"/>
  <c r="AD113" i="52"/>
  <c r="T136" i="57"/>
  <c r="AC113" i="52"/>
  <c r="S136" i="57"/>
  <c r="AB113" i="52"/>
  <c r="R136" i="57" s="1"/>
  <c r="Z112" i="52"/>
  <c r="V112"/>
  <c r="Z111"/>
  <c r="V111"/>
  <c r="Z110"/>
  <c r="V110"/>
  <c r="Z109"/>
  <c r="V109"/>
  <c r="Z108"/>
  <c r="V108"/>
  <c r="Z107"/>
  <c r="V107"/>
  <c r="AM105"/>
  <c r="AC135" i="57"/>
  <c r="AL105" i="52"/>
  <c r="AB135" i="57" s="1"/>
  <c r="AK105" i="52"/>
  <c r="AA135" i="57" s="1"/>
  <c r="AJ105" i="52"/>
  <c r="Z135" i="57" s="1"/>
  <c r="AI105" i="52"/>
  <c r="Y135" i="57" s="1"/>
  <c r="AH105" i="52"/>
  <c r="X135" i="57" s="1"/>
  <c r="AG105" i="52"/>
  <c r="W135" i="57"/>
  <c r="AF105" i="52"/>
  <c r="V135" i="57" s="1"/>
  <c r="AE105" i="52"/>
  <c r="U135" i="57"/>
  <c r="AD105" i="52"/>
  <c r="T135" i="57" s="1"/>
  <c r="AC105" i="52"/>
  <c r="S135" i="57" s="1"/>
  <c r="AB105" i="52"/>
  <c r="R135" i="57"/>
  <c r="Z104" i="52"/>
  <c r="V104"/>
  <c r="Z103"/>
  <c r="V103"/>
  <c r="Z102"/>
  <c r="V102"/>
  <c r="Z101"/>
  <c r="V101"/>
  <c r="Z100"/>
  <c r="V100"/>
  <c r="Z99"/>
  <c r="V99"/>
  <c r="V105" s="1"/>
  <c r="AM97"/>
  <c r="AC134" i="57"/>
  <c r="AL97" i="52"/>
  <c r="AB134" i="57"/>
  <c r="AK97" i="52"/>
  <c r="AA134" i="57"/>
  <c r="AJ97" i="52"/>
  <c r="Z134" i="57" s="1"/>
  <c r="AI97" i="52"/>
  <c r="Y134" i="57"/>
  <c r="AH97" i="52"/>
  <c r="X134" i="57"/>
  <c r="AG97" i="52"/>
  <c r="W134" i="57"/>
  <c r="AF97" i="52"/>
  <c r="V134" i="57" s="1"/>
  <c r="AE97" i="52"/>
  <c r="U134" i="57"/>
  <c r="AD97" i="52"/>
  <c r="T134" i="57"/>
  <c r="AC97" i="52"/>
  <c r="S134" i="57"/>
  <c r="AB97" i="52"/>
  <c r="R134" i="57" s="1"/>
  <c r="Z96" i="52"/>
  <c r="V96"/>
  <c r="Z95"/>
  <c r="V95"/>
  <c r="Z94"/>
  <c r="V94"/>
  <c r="Z93"/>
  <c r="Z97" s="1"/>
  <c r="L134" i="57" s="1"/>
  <c r="V93" i="52"/>
  <c r="Z92"/>
  <c r="V92"/>
  <c r="Z91"/>
  <c r="V91"/>
  <c r="V97"/>
  <c r="AM89"/>
  <c r="AC133" i="57" s="1"/>
  <c r="AL89" i="52"/>
  <c r="AB133" i="57"/>
  <c r="AK89" i="52"/>
  <c r="AA133" i="57" s="1"/>
  <c r="AJ89" i="52"/>
  <c r="Z133" i="57"/>
  <c r="AI89" i="52"/>
  <c r="Y133" i="57" s="1"/>
  <c r="AH89" i="52"/>
  <c r="X133" i="57"/>
  <c r="AG89" i="52"/>
  <c r="W133" i="57" s="1"/>
  <c r="AF89" i="52"/>
  <c r="V133" i="57"/>
  <c r="AE89" i="52"/>
  <c r="U133" i="57" s="1"/>
  <c r="AD89" i="52"/>
  <c r="T133" i="57"/>
  <c r="AC89" i="52"/>
  <c r="S133" i="57" s="1"/>
  <c r="AB89" i="52"/>
  <c r="R133" i="57"/>
  <c r="Z88" i="52"/>
  <c r="V88"/>
  <c r="Z87"/>
  <c r="V87"/>
  <c r="Z86"/>
  <c r="V86"/>
  <c r="Z85"/>
  <c r="V85"/>
  <c r="Z84"/>
  <c r="V84"/>
  <c r="Z83"/>
  <c r="V83"/>
  <c r="AM81"/>
  <c r="AC132" i="57" s="1"/>
  <c r="AL81" i="52"/>
  <c r="AB132" i="57"/>
  <c r="AK81" i="52"/>
  <c r="AA132" i="57" s="1"/>
  <c r="AJ81" i="52"/>
  <c r="Z132" i="57"/>
  <c r="AI81" i="52"/>
  <c r="Y132" i="57" s="1"/>
  <c r="AH81" i="52"/>
  <c r="X132" i="57"/>
  <c r="AG81" i="52"/>
  <c r="W132" i="57" s="1"/>
  <c r="AF81" i="52"/>
  <c r="V132" i="57"/>
  <c r="AE81" i="52"/>
  <c r="U132" i="57" s="1"/>
  <c r="AD81" i="52"/>
  <c r="T132" i="57"/>
  <c r="AC81" i="52"/>
  <c r="S132" i="57" s="1"/>
  <c r="AB81" i="52"/>
  <c r="R132" i="57"/>
  <c r="Z80" i="52"/>
  <c r="V80"/>
  <c r="Z79"/>
  <c r="V79"/>
  <c r="Z78"/>
  <c r="V78"/>
  <c r="Z77"/>
  <c r="V77"/>
  <c r="Z76"/>
  <c r="V76"/>
  <c r="Z75"/>
  <c r="Z81"/>
  <c r="L132" i="57" s="1"/>
  <c r="V75" i="52"/>
  <c r="AM73"/>
  <c r="AM116" s="1"/>
  <c r="AC131" i="57"/>
  <c r="AL73" i="52"/>
  <c r="AB131" i="57"/>
  <c r="AK73" i="52"/>
  <c r="AJ73"/>
  <c r="AI73"/>
  <c r="Y131" i="57"/>
  <c r="AH73" i="52"/>
  <c r="X131" i="57" s="1"/>
  <c r="AH116" i="52"/>
  <c r="AG73"/>
  <c r="AF73"/>
  <c r="AE73"/>
  <c r="U131" i="57"/>
  <c r="AD73" i="52"/>
  <c r="T131" i="57"/>
  <c r="AC73" i="52"/>
  <c r="AB73"/>
  <c r="Z72"/>
  <c r="V72"/>
  <c r="Z71"/>
  <c r="V71"/>
  <c r="Z70"/>
  <c r="V70"/>
  <c r="Z69"/>
  <c r="V69"/>
  <c r="Z68"/>
  <c r="V68"/>
  <c r="Z67"/>
  <c r="V67"/>
  <c r="V73" s="1"/>
  <c r="AM58"/>
  <c r="AC128" i="57"/>
  <c r="AL58" i="52"/>
  <c r="AB128" i="57" s="1"/>
  <c r="AK58" i="52"/>
  <c r="AA128" i="57"/>
  <c r="AJ58" i="52"/>
  <c r="Z128" i="57" s="1"/>
  <c r="AI58" i="52"/>
  <c r="Y128" i="57"/>
  <c r="AH58" i="52"/>
  <c r="X128" i="57" s="1"/>
  <c r="AG58" i="52"/>
  <c r="W128" i="57"/>
  <c r="AF58" i="52"/>
  <c r="V128" i="57" s="1"/>
  <c r="AE58" i="52"/>
  <c r="U128" i="57"/>
  <c r="AD58" i="52"/>
  <c r="T128" i="57" s="1"/>
  <c r="AC58" i="52"/>
  <c r="S128" i="57"/>
  <c r="AB58" i="52"/>
  <c r="R128" i="57" s="1"/>
  <c r="Z57" i="52"/>
  <c r="V57"/>
  <c r="Z56"/>
  <c r="V56"/>
  <c r="Z55"/>
  <c r="V55"/>
  <c r="Z54"/>
  <c r="V54"/>
  <c r="Z53"/>
  <c r="V53"/>
  <c r="Z52"/>
  <c r="V52"/>
  <c r="AM50"/>
  <c r="AC127" i="57"/>
  <c r="AL50" i="52"/>
  <c r="AB127" i="57" s="1"/>
  <c r="AK50" i="52"/>
  <c r="AA127" i="57"/>
  <c r="AJ50" i="52"/>
  <c r="Z127" i="57" s="1"/>
  <c r="AI50" i="52"/>
  <c r="Y127" i="57"/>
  <c r="AH50" i="52"/>
  <c r="X127" i="57" s="1"/>
  <c r="AG50" i="52"/>
  <c r="W127" i="57"/>
  <c r="AF50" i="52"/>
  <c r="V127" i="57" s="1"/>
  <c r="AE50" i="52"/>
  <c r="U127" i="57" s="1"/>
  <c r="AD50" i="52"/>
  <c r="T127" i="57" s="1"/>
  <c r="AC50" i="52"/>
  <c r="S127" i="57"/>
  <c r="AB50" i="52"/>
  <c r="R127" i="57" s="1"/>
  <c r="Z49" i="52"/>
  <c r="V49"/>
  <c r="Z48"/>
  <c r="V48"/>
  <c r="Z47"/>
  <c r="V47"/>
  <c r="Z46"/>
  <c r="V46"/>
  <c r="Z45"/>
  <c r="V45"/>
  <c r="Z44"/>
  <c r="V44"/>
  <c r="V50"/>
  <c r="AM42"/>
  <c r="AC126" i="57" s="1"/>
  <c r="AL42" i="52"/>
  <c r="AK42"/>
  <c r="AA126" i="57"/>
  <c r="AJ42" i="52"/>
  <c r="Z126" i="57"/>
  <c r="AI42" i="52"/>
  <c r="Y126" i="57" s="1"/>
  <c r="AH42" i="52"/>
  <c r="X126" i="57"/>
  <c r="AG42" i="52"/>
  <c r="W126" i="57"/>
  <c r="AF42" i="52"/>
  <c r="V126" i="57"/>
  <c r="AE42" i="52"/>
  <c r="U126" i="57" s="1"/>
  <c r="AD42" i="52"/>
  <c r="AC42"/>
  <c r="S126" i="57" s="1"/>
  <c r="AB42" i="52"/>
  <c r="R126" i="57" s="1"/>
  <c r="Z41" i="52"/>
  <c r="V41"/>
  <c r="Z40"/>
  <c r="V40"/>
  <c r="Z39"/>
  <c r="V39"/>
  <c r="Z38"/>
  <c r="V38"/>
  <c r="V42" s="1"/>
  <c r="Z37"/>
  <c r="V37"/>
  <c r="Z36"/>
  <c r="V36"/>
  <c r="AM34"/>
  <c r="AL34"/>
  <c r="AB125" i="57" s="1"/>
  <c r="AK34" i="52"/>
  <c r="AA125" i="57"/>
  <c r="AJ34" i="52"/>
  <c r="Z125" i="57" s="1"/>
  <c r="AI34" i="52"/>
  <c r="Y125" i="57" s="1"/>
  <c r="AH34" i="52"/>
  <c r="X125" i="57" s="1"/>
  <c r="AG34" i="52"/>
  <c r="W125" i="57"/>
  <c r="AF34" i="52"/>
  <c r="V125" i="57" s="1"/>
  <c r="AE34" i="52"/>
  <c r="AD34"/>
  <c r="T125" i="57"/>
  <c r="AC34" i="52"/>
  <c r="S125" i="57"/>
  <c r="AB34" i="52"/>
  <c r="R125" i="57" s="1"/>
  <c r="Z33" i="52"/>
  <c r="V33"/>
  <c r="Z32"/>
  <c r="V32"/>
  <c r="Z31"/>
  <c r="Z34"/>
  <c r="V31"/>
  <c r="Z30"/>
  <c r="V30"/>
  <c r="Z29"/>
  <c r="V29"/>
  <c r="Z28"/>
  <c r="V28"/>
  <c r="AM26"/>
  <c r="AC124" i="57"/>
  <c r="AL26" i="52"/>
  <c r="AB124" i="57" s="1"/>
  <c r="AK26" i="52"/>
  <c r="AA124" i="57" s="1"/>
  <c r="AJ26" i="52"/>
  <c r="Z124" i="57" s="1"/>
  <c r="AI26" i="52"/>
  <c r="Y124" i="57"/>
  <c r="AH26" i="52"/>
  <c r="X124" i="57" s="1"/>
  <c r="AG26" i="52"/>
  <c r="W124" i="57" s="1"/>
  <c r="AF26" i="52"/>
  <c r="V124" i="57" s="1"/>
  <c r="AE26" i="52"/>
  <c r="U124" i="57"/>
  <c r="AD26" i="52"/>
  <c r="T124" i="57" s="1"/>
  <c r="AC26" i="52"/>
  <c r="S124" i="57" s="1"/>
  <c r="AB26" i="52"/>
  <c r="R124" i="57" s="1"/>
  <c r="Z25" i="52"/>
  <c r="V25"/>
  <c r="Z24"/>
  <c r="V24"/>
  <c r="Z23"/>
  <c r="V23"/>
  <c r="Z22"/>
  <c r="V22"/>
  <c r="Z21"/>
  <c r="V21"/>
  <c r="Z20"/>
  <c r="V20"/>
  <c r="V26" s="1"/>
  <c r="AM18"/>
  <c r="AC123" i="57" s="1"/>
  <c r="AL18" i="52"/>
  <c r="AB123" i="57"/>
  <c r="AK18" i="52"/>
  <c r="AA123" i="57" s="1"/>
  <c r="AJ18" i="52"/>
  <c r="Z123" i="57" s="1"/>
  <c r="AI18" i="52"/>
  <c r="Y123" i="57" s="1"/>
  <c r="Y129" s="1"/>
  <c r="AI61" i="52"/>
  <c r="AH18"/>
  <c r="X123" i="57" s="1"/>
  <c r="X129" s="1"/>
  <c r="AG18" i="52"/>
  <c r="W123" i="57"/>
  <c r="AF18" i="52"/>
  <c r="V123" i="57"/>
  <c r="AF61" i="52"/>
  <c r="AE18"/>
  <c r="U123" i="57" s="1"/>
  <c r="AD18" i="52"/>
  <c r="T123" i="57" s="1"/>
  <c r="AC18" i="52"/>
  <c r="S123" i="57" s="1"/>
  <c r="AB18" i="52"/>
  <c r="R123" i="57"/>
  <c r="Z17" i="52"/>
  <c r="V17"/>
  <c r="Z16"/>
  <c r="V16"/>
  <c r="Z15"/>
  <c r="V15"/>
  <c r="Z14"/>
  <c r="V14"/>
  <c r="Z13"/>
  <c r="V13"/>
  <c r="Z12"/>
  <c r="Z18" s="1"/>
  <c r="V12"/>
  <c r="V18" s="1"/>
  <c r="AM223" i="51"/>
  <c r="AC115" i="57"/>
  <c r="AL223" i="51"/>
  <c r="AB115" i="57" s="1"/>
  <c r="AK223" i="51"/>
  <c r="AA115" i="57" s="1"/>
  <c r="AJ223" i="51"/>
  <c r="Z115" i="57" s="1"/>
  <c r="AI223" i="51"/>
  <c r="Y115" i="57"/>
  <c r="AH223" i="51"/>
  <c r="X115" i="57" s="1"/>
  <c r="AG223" i="51"/>
  <c r="W115" i="57" s="1"/>
  <c r="AF223" i="51"/>
  <c r="V115" i="57" s="1"/>
  <c r="AE223" i="51"/>
  <c r="U115" i="57"/>
  <c r="AD223" i="51"/>
  <c r="T115" i="57" s="1"/>
  <c r="AC223" i="51"/>
  <c r="S115" i="57" s="1"/>
  <c r="AB223" i="51"/>
  <c r="R115" i="57" s="1"/>
  <c r="Z222" i="51"/>
  <c r="V222"/>
  <c r="Z221"/>
  <c r="V221"/>
  <c r="Z220"/>
  <c r="V220"/>
  <c r="Z219"/>
  <c r="V219"/>
  <c r="Z218"/>
  <c r="V218"/>
  <c r="V223" s="1"/>
  <c r="Z217"/>
  <c r="Z223" s="1"/>
  <c r="L115" i="57" s="1"/>
  <c r="V217" i="51"/>
  <c r="AM215"/>
  <c r="AC114" i="57"/>
  <c r="AL215" i="51"/>
  <c r="AB114" i="57" s="1"/>
  <c r="AK215" i="51"/>
  <c r="AA114" i="57"/>
  <c r="AJ215" i="51"/>
  <c r="Z114" i="57"/>
  <c r="AI215" i="51"/>
  <c r="Y114" i="57"/>
  <c r="AH215" i="51"/>
  <c r="X114" i="57" s="1"/>
  <c r="AG215" i="51"/>
  <c r="W114" i="57"/>
  <c r="AF215" i="51"/>
  <c r="V114" i="57"/>
  <c r="AE215" i="51"/>
  <c r="U114" i="57"/>
  <c r="AD215" i="51"/>
  <c r="T114" i="57" s="1"/>
  <c r="AC215" i="51"/>
  <c r="S114" i="57"/>
  <c r="AB215" i="51"/>
  <c r="R114" i="57"/>
  <c r="Z214" i="51"/>
  <c r="V214"/>
  <c r="Z213"/>
  <c r="V213"/>
  <c r="Z212"/>
  <c r="V212"/>
  <c r="Z211"/>
  <c r="V211"/>
  <c r="Z210"/>
  <c r="V210"/>
  <c r="Z209"/>
  <c r="Z215" s="1"/>
  <c r="L114" i="57" s="1"/>
  <c r="V209" i="51"/>
  <c r="AM207"/>
  <c r="AC113" i="57" s="1"/>
  <c r="AL207" i="51"/>
  <c r="AB113" i="57"/>
  <c r="AK207" i="51"/>
  <c r="AA113" i="57" s="1"/>
  <c r="AJ207" i="51"/>
  <c r="Z113" i="57" s="1"/>
  <c r="AI207" i="51"/>
  <c r="Y113" i="57" s="1"/>
  <c r="AH207" i="51"/>
  <c r="X113" i="57"/>
  <c r="AG207" i="51"/>
  <c r="W113" i="57" s="1"/>
  <c r="AF207" i="51"/>
  <c r="V113" i="57" s="1"/>
  <c r="AE207" i="51"/>
  <c r="U113" i="57" s="1"/>
  <c r="AD207" i="51"/>
  <c r="T113" i="57"/>
  <c r="AC207" i="51"/>
  <c r="S113" i="57" s="1"/>
  <c r="AB207" i="51"/>
  <c r="R113" i="57" s="1"/>
  <c r="Z206" i="51"/>
  <c r="V206"/>
  <c r="Z205"/>
  <c r="V205"/>
  <c r="Z204"/>
  <c r="V204"/>
  <c r="Z203"/>
  <c r="V203"/>
  <c r="Z202"/>
  <c r="V202"/>
  <c r="Z201"/>
  <c r="Z207"/>
  <c r="L113" i="57" s="1"/>
  <c r="V201" i="51"/>
  <c r="AM199"/>
  <c r="AC112" i="57" s="1"/>
  <c r="AL199" i="51"/>
  <c r="AB112" i="57" s="1"/>
  <c r="AK199" i="51"/>
  <c r="AA112" i="57"/>
  <c r="AJ199" i="51"/>
  <c r="Z112" i="57" s="1"/>
  <c r="AI199" i="51"/>
  <c r="Y112" i="57" s="1"/>
  <c r="AH199" i="51"/>
  <c r="X112" i="57" s="1"/>
  <c r="AG199" i="51"/>
  <c r="W112" i="57"/>
  <c r="AF199" i="51"/>
  <c r="V112" i="57" s="1"/>
  <c r="AE199" i="51"/>
  <c r="U112" i="57" s="1"/>
  <c r="AD199" i="51"/>
  <c r="T112" i="57" s="1"/>
  <c r="AC199" i="51"/>
  <c r="S112" i="57"/>
  <c r="AB199" i="51"/>
  <c r="R112" i="57" s="1"/>
  <c r="Z198" i="51"/>
  <c r="V198"/>
  <c r="Z197"/>
  <c r="V197"/>
  <c r="Z196"/>
  <c r="V196"/>
  <c r="Z195"/>
  <c r="V195"/>
  <c r="Z194"/>
  <c r="V194"/>
  <c r="Z193"/>
  <c r="Z199" s="1"/>
  <c r="L112" i="57" s="1"/>
  <c r="V193" i="51"/>
  <c r="AM191"/>
  <c r="AC111" i="57" s="1"/>
  <c r="AL191" i="51"/>
  <c r="AB111" i="57" s="1"/>
  <c r="AK191" i="51"/>
  <c r="AA111" i="57" s="1"/>
  <c r="AJ191" i="51"/>
  <c r="Z111" i="57"/>
  <c r="AI191" i="51"/>
  <c r="Y111" i="57" s="1"/>
  <c r="AH191" i="51"/>
  <c r="X111" i="57" s="1"/>
  <c r="AG191" i="51"/>
  <c r="W111" i="57" s="1"/>
  <c r="AF191" i="51"/>
  <c r="V111" i="57"/>
  <c r="AE191" i="51"/>
  <c r="U111" i="57" s="1"/>
  <c r="AD191" i="51"/>
  <c r="T111" i="57" s="1"/>
  <c r="AC191" i="51"/>
  <c r="S111" i="57" s="1"/>
  <c r="AB191" i="51"/>
  <c r="R111" i="57"/>
  <c r="Z190" i="51"/>
  <c r="V190"/>
  <c r="Z189"/>
  <c r="V189"/>
  <c r="Z188"/>
  <c r="V188"/>
  <c r="Z187"/>
  <c r="V187"/>
  <c r="Z186"/>
  <c r="V186"/>
  <c r="Z185"/>
  <c r="V185"/>
  <c r="AM183"/>
  <c r="AC110" i="57"/>
  <c r="AL183" i="51"/>
  <c r="AB110" i="57" s="1"/>
  <c r="AK183" i="51"/>
  <c r="AA110" i="57" s="1"/>
  <c r="AJ183" i="51"/>
  <c r="Z110" i="57" s="1"/>
  <c r="AI183" i="51"/>
  <c r="Y110" i="57" s="1"/>
  <c r="AH183" i="51"/>
  <c r="X110" i="57" s="1"/>
  <c r="AG183" i="51"/>
  <c r="W110" i="57" s="1"/>
  <c r="AF183" i="51"/>
  <c r="V110" i="57" s="1"/>
  <c r="AE183" i="51"/>
  <c r="U110" i="57" s="1"/>
  <c r="AD183" i="51"/>
  <c r="T110" i="57" s="1"/>
  <c r="AD226" i="51"/>
  <c r="AC183"/>
  <c r="S110" i="57"/>
  <c r="AB183" i="51"/>
  <c r="R110" i="57"/>
  <c r="Z182" i="51"/>
  <c r="V182"/>
  <c r="Z181"/>
  <c r="V181"/>
  <c r="Z180"/>
  <c r="V180"/>
  <c r="Z179"/>
  <c r="V179"/>
  <c r="Z178"/>
  <c r="Z183" s="1"/>
  <c r="V178"/>
  <c r="Z177"/>
  <c r="V177"/>
  <c r="AM168"/>
  <c r="AC107" i="57" s="1"/>
  <c r="AL168" i="51"/>
  <c r="AB107" i="57"/>
  <c r="AK168" i="51"/>
  <c r="AA107" i="57" s="1"/>
  <c r="AJ168" i="51"/>
  <c r="Z107" i="57" s="1"/>
  <c r="AI168" i="51"/>
  <c r="Y107" i="57" s="1"/>
  <c r="AH168" i="51"/>
  <c r="X107" i="57" s="1"/>
  <c r="AG168" i="51"/>
  <c r="W107" i="57" s="1"/>
  <c r="AF168" i="51"/>
  <c r="V107" i="57" s="1"/>
  <c r="AE168" i="51"/>
  <c r="U107" i="57" s="1"/>
  <c r="AD168" i="51"/>
  <c r="T107" i="57" s="1"/>
  <c r="AC168" i="51"/>
  <c r="S107" i="57" s="1"/>
  <c r="AB168" i="51"/>
  <c r="R107" i="57" s="1"/>
  <c r="Z167" i="51"/>
  <c r="V167"/>
  <c r="Z166"/>
  <c r="V166"/>
  <c r="Z165"/>
  <c r="V165"/>
  <c r="Z164"/>
  <c r="V164"/>
  <c r="Z163"/>
  <c r="V163"/>
  <c r="Z162"/>
  <c r="V162"/>
  <c r="V168"/>
  <c r="AM160"/>
  <c r="AC106" i="57"/>
  <c r="AL160" i="51"/>
  <c r="AB106" i="57" s="1"/>
  <c r="AK160" i="51"/>
  <c r="AA106" i="57"/>
  <c r="AJ160" i="51"/>
  <c r="Z106" i="57"/>
  <c r="AI160" i="51"/>
  <c r="Y106" i="57"/>
  <c r="AH160" i="51"/>
  <c r="X106" i="57" s="1"/>
  <c r="AG160" i="51"/>
  <c r="W106" i="57"/>
  <c r="AF160" i="51"/>
  <c r="V106" i="57"/>
  <c r="AE160" i="51"/>
  <c r="U106" i="57"/>
  <c r="AD160" i="51"/>
  <c r="T106" i="57" s="1"/>
  <c r="AC160" i="51"/>
  <c r="S106" i="57"/>
  <c r="AB160" i="51"/>
  <c r="R106" i="57"/>
  <c r="Z159" i="51"/>
  <c r="V159"/>
  <c r="Z158"/>
  <c r="V158"/>
  <c r="Z157"/>
  <c r="V157"/>
  <c r="Z156"/>
  <c r="V156"/>
  <c r="V160" s="1"/>
  <c r="Z155"/>
  <c r="V155"/>
  <c r="Z154"/>
  <c r="V154"/>
  <c r="AM152"/>
  <c r="AC105" i="57"/>
  <c r="AL152" i="51"/>
  <c r="AB105" i="57" s="1"/>
  <c r="AK152" i="51"/>
  <c r="AA105" i="57" s="1"/>
  <c r="AJ152" i="51"/>
  <c r="Z105" i="57" s="1"/>
  <c r="AI152" i="51"/>
  <c r="Y105" i="57"/>
  <c r="AH152" i="51"/>
  <c r="X105" i="57" s="1"/>
  <c r="AG152" i="51"/>
  <c r="W105" i="57"/>
  <c r="AF152" i="51"/>
  <c r="V105" i="57" s="1"/>
  <c r="AE152" i="51"/>
  <c r="U105" i="57"/>
  <c r="AD152" i="51"/>
  <c r="T105" i="57" s="1"/>
  <c r="AC152" i="51"/>
  <c r="S105" i="57" s="1"/>
  <c r="AB152" i="51"/>
  <c r="R105" i="57" s="1"/>
  <c r="Z151" i="51"/>
  <c r="V151"/>
  <c r="Z150"/>
  <c r="V150"/>
  <c r="Z149"/>
  <c r="V149"/>
  <c r="V152" s="1"/>
  <c r="Z148"/>
  <c r="V148"/>
  <c r="Z147"/>
  <c r="V147"/>
  <c r="Z146"/>
  <c r="V146"/>
  <c r="AM144"/>
  <c r="AC104" i="57" s="1"/>
  <c r="AL144" i="51"/>
  <c r="AB104" i="57"/>
  <c r="AK144" i="51"/>
  <c r="AA104" i="57" s="1"/>
  <c r="AJ144" i="51"/>
  <c r="Z104" i="57"/>
  <c r="AI144" i="51"/>
  <c r="Y104" i="57" s="1"/>
  <c r="AH144" i="51"/>
  <c r="X104" i="57"/>
  <c r="AG144" i="51"/>
  <c r="W104" i="57" s="1"/>
  <c r="AF144" i="51"/>
  <c r="V104" i="57"/>
  <c r="AE144" i="51"/>
  <c r="U104" i="57" s="1"/>
  <c r="AD144" i="51"/>
  <c r="T104" i="57"/>
  <c r="AC144" i="51"/>
  <c r="S104" i="57" s="1"/>
  <c r="P104" s="1"/>
  <c r="AB144" i="51"/>
  <c r="R104" i="57"/>
  <c r="Z143" i="51"/>
  <c r="V143"/>
  <c r="Z142"/>
  <c r="V142"/>
  <c r="Z141"/>
  <c r="V141"/>
  <c r="Z140"/>
  <c r="V140"/>
  <c r="Z139"/>
  <c r="V139"/>
  <c r="V144" s="1"/>
  <c r="Z138"/>
  <c r="V138"/>
  <c r="AM136"/>
  <c r="AC103" i="57"/>
  <c r="AL136" i="51"/>
  <c r="AB103" i="57" s="1"/>
  <c r="AK136" i="51"/>
  <c r="AA103" i="57"/>
  <c r="AJ136" i="51"/>
  <c r="Z103" i="57" s="1"/>
  <c r="AI136" i="51"/>
  <c r="Y103" i="57"/>
  <c r="AH136" i="51"/>
  <c r="X103" i="57" s="1"/>
  <c r="AG136" i="51"/>
  <c r="W103" i="57"/>
  <c r="AF136" i="51"/>
  <c r="V103" i="57" s="1"/>
  <c r="AE136" i="51"/>
  <c r="U103" i="57"/>
  <c r="AD136" i="51"/>
  <c r="T103" i="57" s="1"/>
  <c r="AC136" i="51"/>
  <c r="S103" i="57"/>
  <c r="AB136" i="51"/>
  <c r="R103" i="57" s="1"/>
  <c r="Z135" i="51"/>
  <c r="V135"/>
  <c r="Z134"/>
  <c r="V134"/>
  <c r="Z133"/>
  <c r="V133"/>
  <c r="Z132"/>
  <c r="V132"/>
  <c r="Z131"/>
  <c r="V131"/>
  <c r="Z130"/>
  <c r="V130"/>
  <c r="AM128"/>
  <c r="AM171" s="1"/>
  <c r="AC102" i="57"/>
  <c r="AL128" i="51"/>
  <c r="AB102" i="57"/>
  <c r="AK128" i="51"/>
  <c r="AA102" i="57" s="1"/>
  <c r="AJ128" i="51"/>
  <c r="Z102" i="57"/>
  <c r="AI128" i="51"/>
  <c r="Y102" i="57"/>
  <c r="AH128" i="51"/>
  <c r="X102" i="57"/>
  <c r="AG128" i="51"/>
  <c r="W102" i="57"/>
  <c r="AF128" i="51"/>
  <c r="V102" i="57"/>
  <c r="AE128" i="51"/>
  <c r="AE171" s="1"/>
  <c r="AD128"/>
  <c r="T102" i="57"/>
  <c r="AC128" i="51"/>
  <c r="S102" i="57" s="1"/>
  <c r="AB128" i="51"/>
  <c r="R102" i="57"/>
  <c r="Z127" i="51"/>
  <c r="V127"/>
  <c r="Z126"/>
  <c r="V126"/>
  <c r="Z125"/>
  <c r="V125"/>
  <c r="Z124"/>
  <c r="V124"/>
  <c r="Z123"/>
  <c r="Z128" s="1"/>
  <c r="V123"/>
  <c r="Z122"/>
  <c r="V122"/>
  <c r="AM113"/>
  <c r="AC99" i="57"/>
  <c r="AL113" i="51"/>
  <c r="AB99" i="57"/>
  <c r="AK113" i="51"/>
  <c r="AA99" i="57"/>
  <c r="AJ113" i="51"/>
  <c r="Z99" i="57"/>
  <c r="AI113" i="51"/>
  <c r="Y99" i="57"/>
  <c r="AH113" i="51"/>
  <c r="X99" i="57"/>
  <c r="AG113" i="51"/>
  <c r="W99" i="57"/>
  <c r="AF113" i="51"/>
  <c r="V99" i="57"/>
  <c r="AE113" i="51"/>
  <c r="U99" i="57"/>
  <c r="AD113" i="51"/>
  <c r="T99" i="57"/>
  <c r="AC113" i="51"/>
  <c r="S99" i="57"/>
  <c r="AB113" i="51"/>
  <c r="R99" i="57"/>
  <c r="Z112" i="51"/>
  <c r="V112"/>
  <c r="Z111"/>
  <c r="V111"/>
  <c r="Z110"/>
  <c r="V110"/>
  <c r="Z109"/>
  <c r="V109"/>
  <c r="Z108"/>
  <c r="V108"/>
  <c r="V113" s="1"/>
  <c r="Z107"/>
  <c r="V107"/>
  <c r="AM105"/>
  <c r="AC98" i="57"/>
  <c r="AL105" i="51"/>
  <c r="AB98" i="57"/>
  <c r="AK105" i="51"/>
  <c r="AA98" i="57"/>
  <c r="AJ105" i="51"/>
  <c r="Z98" i="57"/>
  <c r="AI105" i="51"/>
  <c r="Y98" i="57"/>
  <c r="AH105" i="51"/>
  <c r="X98" i="57"/>
  <c r="AG105" i="51"/>
  <c r="W98" i="57"/>
  <c r="AF105" i="51"/>
  <c r="V98" i="57"/>
  <c r="AE105" i="51"/>
  <c r="U98" i="57"/>
  <c r="AD105" i="51"/>
  <c r="T98" i="57"/>
  <c r="AC105" i="51"/>
  <c r="S98" i="57"/>
  <c r="AB105" i="51"/>
  <c r="R98" i="57"/>
  <c r="Z104" i="51"/>
  <c r="V104"/>
  <c r="Z103"/>
  <c r="V103"/>
  <c r="Z102"/>
  <c r="V102"/>
  <c r="Z101"/>
  <c r="Z105"/>
  <c r="L98" i="57" s="1"/>
  <c r="V101" i="51"/>
  <c r="Z100"/>
  <c r="V100"/>
  <c r="Z99"/>
  <c r="V99"/>
  <c r="V105" s="1"/>
  <c r="AM97"/>
  <c r="AC97" i="57" s="1"/>
  <c r="AL97" i="51"/>
  <c r="AB97" i="57" s="1"/>
  <c r="AK97" i="51"/>
  <c r="AA97" i="57" s="1"/>
  <c r="AJ97" i="51"/>
  <c r="Z97" i="57" s="1"/>
  <c r="AI97" i="51"/>
  <c r="Y97" i="57"/>
  <c r="AH97" i="51"/>
  <c r="X97" i="57" s="1"/>
  <c r="AG97" i="51"/>
  <c r="W97" i="57" s="1"/>
  <c r="AF97" i="51"/>
  <c r="V97" i="57" s="1"/>
  <c r="AE97" i="51"/>
  <c r="U97" i="57"/>
  <c r="AD97" i="51"/>
  <c r="T97" i="57" s="1"/>
  <c r="AC97" i="51"/>
  <c r="S97" i="57" s="1"/>
  <c r="AB97" i="51"/>
  <c r="R97" i="57" s="1"/>
  <c r="Z96" i="51"/>
  <c r="V96"/>
  <c r="Z95"/>
  <c r="V95"/>
  <c r="Z94"/>
  <c r="V94"/>
  <c r="Z93"/>
  <c r="V93"/>
  <c r="Z92"/>
  <c r="Z97" s="1"/>
  <c r="L97" i="57" s="1"/>
  <c r="V92" i="51"/>
  <c r="Z91"/>
  <c r="V91"/>
  <c r="V97" s="1"/>
  <c r="AM89"/>
  <c r="AC96" i="57"/>
  <c r="AL89" i="51"/>
  <c r="AB96" i="57" s="1"/>
  <c r="AK89" i="51"/>
  <c r="AA96" i="57"/>
  <c r="AJ89" i="51"/>
  <c r="Z96" i="57" s="1"/>
  <c r="AI89" i="51"/>
  <c r="Y96" i="57"/>
  <c r="AH89" i="51"/>
  <c r="X96" i="57" s="1"/>
  <c r="AG89" i="51"/>
  <c r="W96" i="57"/>
  <c r="AF89" i="51"/>
  <c r="V96" i="57" s="1"/>
  <c r="AE89" i="51"/>
  <c r="U96" i="57"/>
  <c r="AD89" i="51"/>
  <c r="T96" i="57" s="1"/>
  <c r="AC89" i="51"/>
  <c r="S96" i="57"/>
  <c r="AB89" i="51"/>
  <c r="R96" i="57" s="1"/>
  <c r="Z88" i="51"/>
  <c r="V88"/>
  <c r="Z87"/>
  <c r="V87"/>
  <c r="Z86"/>
  <c r="V86"/>
  <c r="Z85"/>
  <c r="V85"/>
  <c r="V89"/>
  <c r="Z84"/>
  <c r="V84"/>
  <c r="Z83"/>
  <c r="Z89" s="1"/>
  <c r="V83"/>
  <c r="AM81"/>
  <c r="AC95" i="57" s="1"/>
  <c r="AL81" i="51"/>
  <c r="AB95" i="57" s="1"/>
  <c r="AK81" i="51"/>
  <c r="AA95" i="57" s="1"/>
  <c r="AJ81" i="51"/>
  <c r="Z95" i="57" s="1"/>
  <c r="AI81" i="51"/>
  <c r="Y95" i="57" s="1"/>
  <c r="AH81" i="51"/>
  <c r="X95" i="57"/>
  <c r="AG81" i="51"/>
  <c r="W95" i="57" s="1"/>
  <c r="AF81" i="51"/>
  <c r="V95" i="57" s="1"/>
  <c r="AE81" i="51"/>
  <c r="U95" i="57" s="1"/>
  <c r="AD81" i="51"/>
  <c r="T95" i="57"/>
  <c r="AC81" i="51"/>
  <c r="S95" i="57" s="1"/>
  <c r="AB81" i="51"/>
  <c r="R95" i="57" s="1"/>
  <c r="Z80" i="51"/>
  <c r="V80"/>
  <c r="Z79"/>
  <c r="V79"/>
  <c r="Z78"/>
  <c r="V78"/>
  <c r="Z77"/>
  <c r="Z81" s="1"/>
  <c r="L95" i="57" s="1"/>
  <c r="V77" i="51"/>
  <c r="Z76"/>
  <c r="V76"/>
  <c r="Z75"/>
  <c r="V75"/>
  <c r="V81"/>
  <c r="AM73"/>
  <c r="AC94" i="57" s="1"/>
  <c r="AC100" s="1"/>
  <c r="AL73" i="51"/>
  <c r="AB94" i="57"/>
  <c r="AK73" i="51"/>
  <c r="AA94" i="57" s="1"/>
  <c r="AJ73" i="51"/>
  <c r="Z94" i="57" s="1"/>
  <c r="AI73" i="51"/>
  <c r="Y94" i="57"/>
  <c r="AH73" i="51"/>
  <c r="X94" i="57"/>
  <c r="AG73" i="51"/>
  <c r="W94" i="57"/>
  <c r="AF73" i="51"/>
  <c r="V94" i="57" s="1"/>
  <c r="AF116" i="51"/>
  <c r="AE73"/>
  <c r="U94" i="57" s="1"/>
  <c r="U100" s="1"/>
  <c r="AD73" i="51"/>
  <c r="T94" i="57"/>
  <c r="AC73" i="51"/>
  <c r="S94" i="57" s="1"/>
  <c r="AB73" i="51"/>
  <c r="R94" i="57" s="1"/>
  <c r="AB116" i="51"/>
  <c r="Z72"/>
  <c r="V72"/>
  <c r="Z71"/>
  <c r="V71"/>
  <c r="Z70"/>
  <c r="V70"/>
  <c r="Z69"/>
  <c r="V69"/>
  <c r="Z68"/>
  <c r="V68"/>
  <c r="Z67"/>
  <c r="V67"/>
  <c r="AM58"/>
  <c r="AC91" i="57"/>
  <c r="AL58" i="51"/>
  <c r="AB91" i="57" s="1"/>
  <c r="AK58" i="51"/>
  <c r="AA91" i="57" s="1"/>
  <c r="AJ58" i="51"/>
  <c r="Z91" i="57" s="1"/>
  <c r="AI58" i="51"/>
  <c r="Y91" i="57"/>
  <c r="AH58" i="51"/>
  <c r="X91" i="57" s="1"/>
  <c r="AG58" i="51"/>
  <c r="W91" i="57" s="1"/>
  <c r="AF58" i="51"/>
  <c r="V91" i="57" s="1"/>
  <c r="AE58" i="51"/>
  <c r="U91" i="57" s="1"/>
  <c r="AD58" i="51"/>
  <c r="T91" i="57" s="1"/>
  <c r="AC58" i="51"/>
  <c r="S91" i="57" s="1"/>
  <c r="AB58" i="51"/>
  <c r="R91" i="57" s="1"/>
  <c r="Z57" i="51"/>
  <c r="V57"/>
  <c r="Z56"/>
  <c r="V56"/>
  <c r="Z55"/>
  <c r="V55"/>
  <c r="Z54"/>
  <c r="V54"/>
  <c r="Z53"/>
  <c r="V53"/>
  <c r="V58" s="1"/>
  <c r="Z52"/>
  <c r="V52"/>
  <c r="AM50"/>
  <c r="AC90" i="57" s="1"/>
  <c r="AL50" i="51"/>
  <c r="AB90" i="57"/>
  <c r="AK50" i="51"/>
  <c r="AA90" i="57" s="1"/>
  <c r="AJ50" i="51"/>
  <c r="Z90" i="57"/>
  <c r="AI50" i="51"/>
  <c r="Y90" i="57" s="1"/>
  <c r="AH50" i="51"/>
  <c r="X90" i="57"/>
  <c r="AG50" i="51"/>
  <c r="W90" i="57" s="1"/>
  <c r="AF50" i="51"/>
  <c r="V90" i="57"/>
  <c r="AE50" i="51"/>
  <c r="U90" i="57" s="1"/>
  <c r="AD50" i="51"/>
  <c r="T90" i="57"/>
  <c r="AC50" i="51"/>
  <c r="S90" i="57" s="1"/>
  <c r="AB50" i="51"/>
  <c r="R90" i="57"/>
  <c r="Z49" i="51"/>
  <c r="V49"/>
  <c r="Z48"/>
  <c r="V48"/>
  <c r="Z47"/>
  <c r="V47"/>
  <c r="Z46"/>
  <c r="V46"/>
  <c r="Z45"/>
  <c r="V45"/>
  <c r="Z44"/>
  <c r="V44"/>
  <c r="V50"/>
  <c r="AM42"/>
  <c r="AC89" i="57" s="1"/>
  <c r="AL42" i="51"/>
  <c r="AB89" i="57" s="1"/>
  <c r="AK42" i="51"/>
  <c r="AA89" i="57" s="1"/>
  <c r="AJ42" i="51"/>
  <c r="Z89" i="57"/>
  <c r="AI42" i="51"/>
  <c r="Y89" i="57" s="1"/>
  <c r="AH42" i="51"/>
  <c r="X89" i="57" s="1"/>
  <c r="AG42" i="51"/>
  <c r="AF42"/>
  <c r="V89" i="57"/>
  <c r="AE42" i="51"/>
  <c r="U89" i="57"/>
  <c r="AD42" i="51"/>
  <c r="T89" i="57"/>
  <c r="AC42" i="51"/>
  <c r="S89" i="57" s="1"/>
  <c r="AB42" i="51"/>
  <c r="R89" i="57"/>
  <c r="Z41" i="51"/>
  <c r="V41"/>
  <c r="Z40"/>
  <c r="V40"/>
  <c r="Z39"/>
  <c r="V39"/>
  <c r="Z38"/>
  <c r="V38"/>
  <c r="Z37"/>
  <c r="V37"/>
  <c r="Z36"/>
  <c r="Z42"/>
  <c r="L89" i="57" s="1"/>
  <c r="V36" i="51"/>
  <c r="AM34"/>
  <c r="AC88" i="57"/>
  <c r="AL34" i="51"/>
  <c r="AB88" i="57" s="1"/>
  <c r="AK34" i="51"/>
  <c r="AA88" i="57" s="1"/>
  <c r="AJ34" i="51"/>
  <c r="Z88" i="57" s="1"/>
  <c r="AI34" i="51"/>
  <c r="Y88" i="57" s="1"/>
  <c r="AH34" i="51"/>
  <c r="X88" i="57" s="1"/>
  <c r="AG34" i="51"/>
  <c r="W88" i="57" s="1"/>
  <c r="AF34" i="51"/>
  <c r="V88" i="57" s="1"/>
  <c r="AE34" i="51"/>
  <c r="U88" i="57"/>
  <c r="AD34" i="51"/>
  <c r="T88" i="57" s="1"/>
  <c r="AC34" i="51"/>
  <c r="S88" i="57" s="1"/>
  <c r="AB34" i="51"/>
  <c r="R88" i="57" s="1"/>
  <c r="Z33" i="51"/>
  <c r="V33"/>
  <c r="Z32"/>
  <c r="V32"/>
  <c r="Z31"/>
  <c r="V31"/>
  <c r="Z30"/>
  <c r="V30"/>
  <c r="Z29"/>
  <c r="V29"/>
  <c r="Z28"/>
  <c r="V28"/>
  <c r="V34" s="1"/>
  <c r="AM26"/>
  <c r="AC87" i="57" s="1"/>
  <c r="AL26" i="51"/>
  <c r="AB87" i="57"/>
  <c r="AK26" i="51"/>
  <c r="AA87" i="57" s="1"/>
  <c r="AJ26" i="51"/>
  <c r="Z87" i="57"/>
  <c r="AI26" i="51"/>
  <c r="Y87" i="57" s="1"/>
  <c r="AH26" i="51"/>
  <c r="X87" i="57"/>
  <c r="AG26" i="51"/>
  <c r="W87" i="57" s="1"/>
  <c r="AF26" i="51"/>
  <c r="V87" i="57"/>
  <c r="AE26" i="51"/>
  <c r="U87" i="57" s="1"/>
  <c r="AD26" i="51"/>
  <c r="T87" i="57"/>
  <c r="AC26" i="51"/>
  <c r="S87" i="57" s="1"/>
  <c r="AB26" i="51"/>
  <c r="R87" i="57"/>
  <c r="Z25" i="51"/>
  <c r="V25"/>
  <c r="Z24"/>
  <c r="V24"/>
  <c r="Z23"/>
  <c r="Z26" s="1"/>
  <c r="L87" i="57" s="1"/>
  <c r="V23" i="51"/>
  <c r="Z22"/>
  <c r="V22"/>
  <c r="Z21"/>
  <c r="V21"/>
  <c r="Z20"/>
  <c r="V20"/>
  <c r="AM18"/>
  <c r="AC86" i="57"/>
  <c r="AL18" i="51"/>
  <c r="AB86" i="57" s="1"/>
  <c r="AK18" i="51"/>
  <c r="AA86" i="57"/>
  <c r="AK61" i="51"/>
  <c r="AJ18"/>
  <c r="Z86" i="57" s="1"/>
  <c r="AI18" i="51"/>
  <c r="Y86" i="57" s="1"/>
  <c r="Y92" s="1"/>
  <c r="AH18" i="51"/>
  <c r="X86" i="57"/>
  <c r="AG18" i="51"/>
  <c r="W86" i="57"/>
  <c r="AF18" i="51"/>
  <c r="V86" i="57"/>
  <c r="V92" s="1"/>
  <c r="AE18" i="51"/>
  <c r="U86" i="57" s="1"/>
  <c r="AD18" i="51"/>
  <c r="T86" i="57"/>
  <c r="AC18" i="51"/>
  <c r="AB18"/>
  <c r="R86" i="57"/>
  <c r="Z17" i="51"/>
  <c r="V17"/>
  <c r="Z16"/>
  <c r="V16"/>
  <c r="Z15"/>
  <c r="V15"/>
  <c r="Z14"/>
  <c r="V14"/>
  <c r="Z13"/>
  <c r="V13"/>
  <c r="Z12"/>
  <c r="V12"/>
  <c r="AM223" i="50"/>
  <c r="AC78" i="57" s="1"/>
  <c r="AL223" i="50"/>
  <c r="AB78" i="57"/>
  <c r="AK223" i="50"/>
  <c r="AA78" i="57" s="1"/>
  <c r="AJ223" i="50"/>
  <c r="Z78" i="57"/>
  <c r="AI223" i="50"/>
  <c r="Y78" i="57" s="1"/>
  <c r="AH223" i="50"/>
  <c r="X78" i="57"/>
  <c r="AG223" i="50"/>
  <c r="W78" i="57" s="1"/>
  <c r="AF223" i="50"/>
  <c r="V78" i="57"/>
  <c r="AE223" i="50"/>
  <c r="U78" i="57" s="1"/>
  <c r="AD223" i="50"/>
  <c r="T78" i="57"/>
  <c r="AC223" i="50"/>
  <c r="S78" i="57" s="1"/>
  <c r="AB223" i="50"/>
  <c r="R78" i="57"/>
  <c r="Z222" i="50"/>
  <c r="V222"/>
  <c r="Z221"/>
  <c r="V221"/>
  <c r="Z220"/>
  <c r="V220"/>
  <c r="Z219"/>
  <c r="V219"/>
  <c r="Z218"/>
  <c r="V218"/>
  <c r="Z217"/>
  <c r="V217"/>
  <c r="V223" s="1"/>
  <c r="AM215"/>
  <c r="AC77" i="57"/>
  <c r="AL215" i="50"/>
  <c r="AB77" i="57"/>
  <c r="AK215" i="50"/>
  <c r="AA77" i="57"/>
  <c r="AJ215" i="50"/>
  <c r="Z77" i="57"/>
  <c r="AI215" i="50"/>
  <c r="Y77" i="57"/>
  <c r="AH215" i="50"/>
  <c r="X77" i="57"/>
  <c r="AG215" i="50"/>
  <c r="W77" i="57"/>
  <c r="AF215" i="50"/>
  <c r="V77" i="57"/>
  <c r="AE215" i="50"/>
  <c r="U77" i="57"/>
  <c r="AD215" i="50"/>
  <c r="T77" i="57"/>
  <c r="AC215" i="50"/>
  <c r="S77" i="57"/>
  <c r="AB215" i="50"/>
  <c r="R77" i="57"/>
  <c r="Z214" i="50"/>
  <c r="V214"/>
  <c r="Z213"/>
  <c r="V213"/>
  <c r="Z212"/>
  <c r="V212"/>
  <c r="Z211"/>
  <c r="V211"/>
  <c r="Z210"/>
  <c r="V210"/>
  <c r="Z209"/>
  <c r="V209"/>
  <c r="AM207"/>
  <c r="AC76" i="57"/>
  <c r="AL207" i="50"/>
  <c r="AB76" i="57" s="1"/>
  <c r="AK207" i="50"/>
  <c r="AA76" i="57" s="1"/>
  <c r="AJ207" i="50"/>
  <c r="Z76" i="57" s="1"/>
  <c r="AI207" i="50"/>
  <c r="Y76" i="57"/>
  <c r="AH207" i="50"/>
  <c r="X76" i="57" s="1"/>
  <c r="AG207" i="50"/>
  <c r="W76" i="57" s="1"/>
  <c r="AF207" i="50"/>
  <c r="V76" i="57"/>
  <c r="AE207" i="50"/>
  <c r="U76" i="57"/>
  <c r="AD207" i="50"/>
  <c r="T76" i="57"/>
  <c r="AC207" i="50"/>
  <c r="S76" i="57"/>
  <c r="AB207" i="50"/>
  <c r="R76" i="57"/>
  <c r="Z206" i="50"/>
  <c r="V206"/>
  <c r="Z205"/>
  <c r="V205"/>
  <c r="Z204"/>
  <c r="V204"/>
  <c r="Z203"/>
  <c r="V203"/>
  <c r="Z202"/>
  <c r="V202"/>
  <c r="Z201"/>
  <c r="V201"/>
  <c r="V207" s="1"/>
  <c r="AM199"/>
  <c r="AC75" i="57" s="1"/>
  <c r="AL199" i="50"/>
  <c r="AB75" i="57" s="1"/>
  <c r="AK199" i="50"/>
  <c r="AA75" i="57" s="1"/>
  <c r="AJ199" i="50"/>
  <c r="Z75" i="57" s="1"/>
  <c r="AI199" i="50"/>
  <c r="Y75" i="57" s="1"/>
  <c r="AH199" i="50"/>
  <c r="X75" i="57"/>
  <c r="AG199" i="50"/>
  <c r="W75" i="57" s="1"/>
  <c r="AF199" i="50"/>
  <c r="V75" i="57"/>
  <c r="AE199" i="50"/>
  <c r="U75" i="57"/>
  <c r="AD199" i="50"/>
  <c r="T75" i="57"/>
  <c r="AC199" i="50"/>
  <c r="S75" i="57" s="1"/>
  <c r="AB199" i="50"/>
  <c r="R75" i="57"/>
  <c r="Z198" i="50"/>
  <c r="V198"/>
  <c r="Z197"/>
  <c r="V197"/>
  <c r="Z196"/>
  <c r="V196"/>
  <c r="Z195"/>
  <c r="V195"/>
  <c r="Z194"/>
  <c r="V194"/>
  <c r="Z193"/>
  <c r="V193"/>
  <c r="V199" s="1"/>
  <c r="AM191"/>
  <c r="AC74" i="57" s="1"/>
  <c r="AL191" i="50"/>
  <c r="AB74" i="57" s="1"/>
  <c r="AK191" i="50"/>
  <c r="AA74" i="57" s="1"/>
  <c r="AJ191" i="50"/>
  <c r="Z74" i="57" s="1"/>
  <c r="AI191" i="50"/>
  <c r="Y74" i="57" s="1"/>
  <c r="AH191" i="50"/>
  <c r="X74" i="57" s="1"/>
  <c r="AG191" i="50"/>
  <c r="W74" i="57" s="1"/>
  <c r="AF191" i="50"/>
  <c r="V74" i="57" s="1"/>
  <c r="AE191" i="50"/>
  <c r="U74" i="57" s="1"/>
  <c r="AD191" i="50"/>
  <c r="T74" i="57" s="1"/>
  <c r="AC191" i="50"/>
  <c r="S74" i="57" s="1"/>
  <c r="AB191" i="50"/>
  <c r="R74" i="57" s="1"/>
  <c r="Z190" i="50"/>
  <c r="V190"/>
  <c r="Z189"/>
  <c r="V189"/>
  <c r="Z188"/>
  <c r="V188"/>
  <c r="Z187"/>
  <c r="V187"/>
  <c r="Z186"/>
  <c r="V186"/>
  <c r="Z185"/>
  <c r="Z191" s="1"/>
  <c r="L74" i="57" s="1"/>
  <c r="V185" i="50"/>
  <c r="V191"/>
  <c r="AM183"/>
  <c r="AC73" i="57" s="1"/>
  <c r="AL183" i="50"/>
  <c r="AB73" i="57"/>
  <c r="AK183" i="50"/>
  <c r="AA73" i="57"/>
  <c r="AA79" s="1"/>
  <c r="AJ183" i="50"/>
  <c r="Z73" i="57" s="1"/>
  <c r="AI183" i="50"/>
  <c r="Y73" i="57" s="1"/>
  <c r="AH183" i="50"/>
  <c r="X73" i="57" s="1"/>
  <c r="AG183" i="50"/>
  <c r="W73" i="57" s="1"/>
  <c r="W79" s="1"/>
  <c r="AF183" i="50"/>
  <c r="V73" i="57" s="1"/>
  <c r="AE183" i="50"/>
  <c r="U73" i="57" s="1"/>
  <c r="U79" s="1"/>
  <c r="AD183" i="50"/>
  <c r="T73" i="57"/>
  <c r="AC183" i="50"/>
  <c r="S73" i="57"/>
  <c r="AB183" i="50"/>
  <c r="R73" i="57" s="1"/>
  <c r="Z182" i="50"/>
  <c r="V182"/>
  <c r="Z181"/>
  <c r="V181"/>
  <c r="Z180"/>
  <c r="V180"/>
  <c r="Z179"/>
  <c r="V179"/>
  <c r="Z178"/>
  <c r="V178"/>
  <c r="Z177"/>
  <c r="V177"/>
  <c r="V183" s="1"/>
  <c r="AM168"/>
  <c r="AC70" i="57" s="1"/>
  <c r="AL168" i="50"/>
  <c r="AB70" i="57" s="1"/>
  <c r="AK168" i="50"/>
  <c r="AA70" i="57" s="1"/>
  <c r="AJ168" i="50"/>
  <c r="Z70" i="57" s="1"/>
  <c r="AI168" i="50"/>
  <c r="Y70" i="57" s="1"/>
  <c r="AH168" i="50"/>
  <c r="X70" i="57" s="1"/>
  <c r="AG168" i="50"/>
  <c r="W70" i="57" s="1"/>
  <c r="AF168" i="50"/>
  <c r="V70" i="57" s="1"/>
  <c r="AE168" i="50"/>
  <c r="U70" i="57" s="1"/>
  <c r="AD168" i="50"/>
  <c r="T70" i="57" s="1"/>
  <c r="AC168" i="50"/>
  <c r="S70" i="57" s="1"/>
  <c r="AB168" i="50"/>
  <c r="R70" i="57" s="1"/>
  <c r="Z167" i="50"/>
  <c r="V167"/>
  <c r="Z166"/>
  <c r="V166"/>
  <c r="Z165"/>
  <c r="V165"/>
  <c r="Z164"/>
  <c r="V164"/>
  <c r="Z163"/>
  <c r="V163"/>
  <c r="Z162"/>
  <c r="V162"/>
  <c r="V168" s="1"/>
  <c r="AM160"/>
  <c r="AC69" i="57" s="1"/>
  <c r="AL160" i="50"/>
  <c r="AB69" i="57" s="1"/>
  <c r="AK160" i="50"/>
  <c r="AA69" i="57" s="1"/>
  <c r="AJ160" i="50"/>
  <c r="Z69" i="57" s="1"/>
  <c r="AI160" i="50"/>
  <c r="Y69" i="57" s="1"/>
  <c r="AH160" i="50"/>
  <c r="X69" i="57" s="1"/>
  <c r="AG160" i="50"/>
  <c r="W69" i="57" s="1"/>
  <c r="AF160" i="50"/>
  <c r="V69" i="57" s="1"/>
  <c r="AE160" i="50"/>
  <c r="U69" i="57" s="1"/>
  <c r="AD160" i="50"/>
  <c r="T69" i="57" s="1"/>
  <c r="AC160" i="50"/>
  <c r="S69" i="57" s="1"/>
  <c r="AB160" i="50"/>
  <c r="R69" i="57" s="1"/>
  <c r="Z159" i="50"/>
  <c r="V159"/>
  <c r="Z158"/>
  <c r="V158"/>
  <c r="Z157"/>
  <c r="V157"/>
  <c r="Z156"/>
  <c r="V156"/>
  <c r="Z155"/>
  <c r="V155"/>
  <c r="V160" s="1"/>
  <c r="Z154"/>
  <c r="V154"/>
  <c r="AM152"/>
  <c r="AC68" i="57"/>
  <c r="AL152" i="50"/>
  <c r="AB68" i="57"/>
  <c r="AK152" i="50"/>
  <c r="AA68" i="57"/>
  <c r="AJ152" i="50"/>
  <c r="Z68" i="57" s="1"/>
  <c r="AI152" i="50"/>
  <c r="Y68" i="57"/>
  <c r="AH152" i="50"/>
  <c r="X68" i="57"/>
  <c r="AG152" i="50"/>
  <c r="W68" i="57"/>
  <c r="AF152" i="50"/>
  <c r="V68" i="57" s="1"/>
  <c r="AE152" i="50"/>
  <c r="U68" i="57"/>
  <c r="AD152" i="50"/>
  <c r="T68" i="57"/>
  <c r="AC152" i="50"/>
  <c r="S68" i="57"/>
  <c r="AB152" i="50"/>
  <c r="R68" i="57" s="1"/>
  <c r="P68" s="1"/>
  <c r="Z151" i="50"/>
  <c r="V151"/>
  <c r="Z150"/>
  <c r="V150"/>
  <c r="Z149"/>
  <c r="V149"/>
  <c r="Z148"/>
  <c r="V148"/>
  <c r="Z147"/>
  <c r="V147"/>
  <c r="Z146"/>
  <c r="V146"/>
  <c r="AM144"/>
  <c r="AC67" i="57" s="1"/>
  <c r="AL144" i="50"/>
  <c r="AB67" i="57" s="1"/>
  <c r="AK144" i="50"/>
  <c r="AJ144"/>
  <c r="AI144"/>
  <c r="Y67" i="57" s="1"/>
  <c r="AH144" i="50"/>
  <c r="X67" i="57" s="1"/>
  <c r="AG144" i="50"/>
  <c r="W67" i="57" s="1"/>
  <c r="AF144" i="50"/>
  <c r="V67" i="57" s="1"/>
  <c r="AE144" i="50"/>
  <c r="U67" i="57" s="1"/>
  <c r="AD144" i="50"/>
  <c r="T67" i="57" s="1"/>
  <c r="AC144" i="50"/>
  <c r="S67" i="57" s="1"/>
  <c r="AB144" i="50"/>
  <c r="Z143"/>
  <c r="V143"/>
  <c r="Z142"/>
  <c r="V142"/>
  <c r="Z141"/>
  <c r="V141"/>
  <c r="Z140"/>
  <c r="V140"/>
  <c r="Z139"/>
  <c r="V139"/>
  <c r="Z138"/>
  <c r="V138"/>
  <c r="V144" s="1"/>
  <c r="AM136"/>
  <c r="AC66" i="57" s="1"/>
  <c r="AL136" i="50"/>
  <c r="AB66" i="57" s="1"/>
  <c r="AK136" i="50"/>
  <c r="AA66" i="57" s="1"/>
  <c r="AJ136" i="50"/>
  <c r="Z66" i="57" s="1"/>
  <c r="AI136" i="50"/>
  <c r="Y66" i="57" s="1"/>
  <c r="AH136" i="50"/>
  <c r="X66" i="57" s="1"/>
  <c r="AG136" i="50"/>
  <c r="W66" i="57" s="1"/>
  <c r="AF136" i="50"/>
  <c r="V66" i="57" s="1"/>
  <c r="AE136" i="50"/>
  <c r="U66" i="57"/>
  <c r="AD136" i="50"/>
  <c r="T66" i="57"/>
  <c r="AC136" i="50"/>
  <c r="S66" i="57"/>
  <c r="AB136" i="50"/>
  <c r="R66" i="57" s="1"/>
  <c r="Z135" i="50"/>
  <c r="V135"/>
  <c r="Z134"/>
  <c r="V134"/>
  <c r="Z133"/>
  <c r="V133"/>
  <c r="Z132"/>
  <c r="V132"/>
  <c r="Z131"/>
  <c r="V131"/>
  <c r="Z130"/>
  <c r="V130"/>
  <c r="AM128"/>
  <c r="AC65" i="57"/>
  <c r="AL128" i="50"/>
  <c r="AL171" s="1"/>
  <c r="AB65" i="57"/>
  <c r="AK128" i="50"/>
  <c r="AA65" i="57"/>
  <c r="AJ128" i="50"/>
  <c r="Z65" i="57"/>
  <c r="AI128" i="50"/>
  <c r="Y65" i="57" s="1"/>
  <c r="AH128" i="50"/>
  <c r="AH171" s="1"/>
  <c r="AG128"/>
  <c r="W65" i="57" s="1"/>
  <c r="AF128" i="50"/>
  <c r="V65" i="57" s="1"/>
  <c r="AE128" i="50"/>
  <c r="AD128"/>
  <c r="T65" i="57" s="1"/>
  <c r="AC128" i="50"/>
  <c r="S65" i="57" s="1"/>
  <c r="AB128" i="50"/>
  <c r="R65" i="57" s="1"/>
  <c r="Z127" i="50"/>
  <c r="V127"/>
  <c r="Z126"/>
  <c r="V126"/>
  <c r="Z125"/>
  <c r="V125"/>
  <c r="Z124"/>
  <c r="V124"/>
  <c r="Z123"/>
  <c r="Z128"/>
  <c r="L65" i="57" s="1"/>
  <c r="V123" i="50"/>
  <c r="Z122"/>
  <c r="V122"/>
  <c r="V128" s="1"/>
  <c r="AM113"/>
  <c r="AC62" i="57" s="1"/>
  <c r="AL113" i="50"/>
  <c r="AB62" i="57"/>
  <c r="AK113" i="50"/>
  <c r="AA62" i="57"/>
  <c r="AJ113" i="50"/>
  <c r="Z62" i="57"/>
  <c r="AI113" i="50"/>
  <c r="Y62" i="57" s="1"/>
  <c r="AH113" i="50"/>
  <c r="X62" i="57"/>
  <c r="AG113" i="50"/>
  <c r="W62" i="57"/>
  <c r="AF113" i="50"/>
  <c r="V62" i="57"/>
  <c r="AE113" i="50"/>
  <c r="U62" i="57" s="1"/>
  <c r="AD113" i="50"/>
  <c r="T62" i="57"/>
  <c r="AC113" i="50"/>
  <c r="S62" i="57"/>
  <c r="AB113" i="50"/>
  <c r="R62" i="57"/>
  <c r="Z112" i="50"/>
  <c r="V112"/>
  <c r="Z111"/>
  <c r="V111"/>
  <c r="Z110"/>
  <c r="Z113"/>
  <c r="L62" i="57" s="1"/>
  <c r="V110" i="50"/>
  <c r="Z109"/>
  <c r="V109"/>
  <c r="Z108"/>
  <c r="V108"/>
  <c r="Z107"/>
  <c r="V107"/>
  <c r="AM105"/>
  <c r="AC61" i="57"/>
  <c r="AL105" i="50"/>
  <c r="AB61" i="57" s="1"/>
  <c r="AK105" i="50"/>
  <c r="AA61" i="57"/>
  <c r="AJ105" i="50"/>
  <c r="Z61" i="57"/>
  <c r="AI105" i="50"/>
  <c r="Y61" i="57"/>
  <c r="AH105" i="50"/>
  <c r="X61" i="57" s="1"/>
  <c r="AG105" i="50"/>
  <c r="W61" i="57"/>
  <c r="AF105" i="50"/>
  <c r="V61" i="57"/>
  <c r="AE105" i="50"/>
  <c r="U61" i="57"/>
  <c r="AD105" i="50"/>
  <c r="T61" i="57" s="1"/>
  <c r="AC105" i="50"/>
  <c r="S61" i="57"/>
  <c r="AB105" i="50"/>
  <c r="R61" i="57"/>
  <c r="Z104" i="50"/>
  <c r="V104"/>
  <c r="Z103"/>
  <c r="V103"/>
  <c r="Z102"/>
  <c r="V102"/>
  <c r="Z101"/>
  <c r="V101"/>
  <c r="Z100"/>
  <c r="V100"/>
  <c r="Z99"/>
  <c r="V99"/>
  <c r="V105" s="1"/>
  <c r="AM97"/>
  <c r="AC60" i="57" s="1"/>
  <c r="AL97" i="50"/>
  <c r="AB60" i="57" s="1"/>
  <c r="AK97" i="50"/>
  <c r="AA60" i="57" s="1"/>
  <c r="AJ97" i="50"/>
  <c r="Z60" i="57" s="1"/>
  <c r="AI97" i="50"/>
  <c r="Y60" i="57" s="1"/>
  <c r="AH97" i="50"/>
  <c r="X60" i="57" s="1"/>
  <c r="AG97" i="50"/>
  <c r="W60" i="57" s="1"/>
  <c r="AF97" i="50"/>
  <c r="V60" i="57" s="1"/>
  <c r="AE97" i="50"/>
  <c r="U60" i="57" s="1"/>
  <c r="AD97" i="50"/>
  <c r="T60" i="57" s="1"/>
  <c r="AC97" i="50"/>
  <c r="S60" i="57" s="1"/>
  <c r="AB97" i="50"/>
  <c r="R60" i="57" s="1"/>
  <c r="Z96" i="50"/>
  <c r="V96"/>
  <c r="Z95"/>
  <c r="V95"/>
  <c r="Z94"/>
  <c r="V94"/>
  <c r="Z93"/>
  <c r="V93"/>
  <c r="Z92"/>
  <c r="Z97" s="1"/>
  <c r="L60" i="57" s="1"/>
  <c r="V92" i="50"/>
  <c r="Z91"/>
  <c r="V91"/>
  <c r="V97" s="1"/>
  <c r="AM89"/>
  <c r="AC59" i="57" s="1"/>
  <c r="AL89" i="50"/>
  <c r="AB59" i="57" s="1"/>
  <c r="AK89" i="50"/>
  <c r="AA59" i="57" s="1"/>
  <c r="AJ89" i="50"/>
  <c r="Z59" i="57" s="1"/>
  <c r="AI89" i="50"/>
  <c r="Y59" i="57" s="1"/>
  <c r="AH89" i="50"/>
  <c r="X59" i="57" s="1"/>
  <c r="AG89" i="50"/>
  <c r="W59" i="57" s="1"/>
  <c r="AF89" i="50"/>
  <c r="V59" i="57"/>
  <c r="AE89" i="50"/>
  <c r="U59" i="57"/>
  <c r="AD89" i="50"/>
  <c r="T59" i="57"/>
  <c r="AC89" i="50"/>
  <c r="S59" i="57" s="1"/>
  <c r="AB89" i="50"/>
  <c r="R59" i="57"/>
  <c r="Z88" i="50"/>
  <c r="V88"/>
  <c r="Z87"/>
  <c r="V87"/>
  <c r="Z86"/>
  <c r="V86"/>
  <c r="Z85"/>
  <c r="V85"/>
  <c r="Z84"/>
  <c r="V84"/>
  <c r="Z83"/>
  <c r="V83"/>
  <c r="V89" s="1"/>
  <c r="AM81"/>
  <c r="AC58" i="57" s="1"/>
  <c r="AL81" i="50"/>
  <c r="AB58" i="57" s="1"/>
  <c r="AK81" i="50"/>
  <c r="AA58" i="57" s="1"/>
  <c r="AJ81" i="50"/>
  <c r="Z58" i="57" s="1"/>
  <c r="AI81" i="50"/>
  <c r="Y58" i="57" s="1"/>
  <c r="AH81" i="50"/>
  <c r="X58" i="57" s="1"/>
  <c r="AG81" i="50"/>
  <c r="W58" i="57" s="1"/>
  <c r="AF81" i="50"/>
  <c r="V58" i="57" s="1"/>
  <c r="AE81" i="50"/>
  <c r="U58" i="57" s="1"/>
  <c r="AD81" i="50"/>
  <c r="T58" i="57" s="1"/>
  <c r="AC81" i="50"/>
  <c r="S58" i="57" s="1"/>
  <c r="AB81" i="50"/>
  <c r="R58" i="57" s="1"/>
  <c r="Z80" i="50"/>
  <c r="V80"/>
  <c r="Z79"/>
  <c r="V79"/>
  <c r="Z78"/>
  <c r="V78"/>
  <c r="Z77"/>
  <c r="V77"/>
  <c r="Z76"/>
  <c r="V76"/>
  <c r="Z75"/>
  <c r="Z81" s="1"/>
  <c r="V75"/>
  <c r="AM73"/>
  <c r="AC57" i="57"/>
  <c r="AL73" i="50"/>
  <c r="AL116" s="1"/>
  <c r="AK73"/>
  <c r="AA57" i="57"/>
  <c r="AJ73" i="50"/>
  <c r="AI73"/>
  <c r="Y57" i="57" s="1"/>
  <c r="AH73" i="50"/>
  <c r="AG73"/>
  <c r="W57" i="57" s="1"/>
  <c r="W63" s="1"/>
  <c r="AF73" i="50"/>
  <c r="AF116"/>
  <c r="AE73"/>
  <c r="U57" i="57"/>
  <c r="AD73" i="50"/>
  <c r="AC73"/>
  <c r="S57" i="57" s="1"/>
  <c r="AB73" i="50"/>
  <c r="R57" i="57" s="1"/>
  <c r="Z72" i="50"/>
  <c r="V72"/>
  <c r="Z71"/>
  <c r="V71"/>
  <c r="Z70"/>
  <c r="V70"/>
  <c r="Z69"/>
  <c r="V69"/>
  <c r="Z68"/>
  <c r="V68"/>
  <c r="Z67"/>
  <c r="V67"/>
  <c r="V73" s="1"/>
  <c r="AM58"/>
  <c r="AC54" i="57" s="1"/>
  <c r="AL58" i="50"/>
  <c r="AB54" i="57"/>
  <c r="AK58" i="50"/>
  <c r="AA54" i="57"/>
  <c r="AJ58" i="50"/>
  <c r="Z54" i="57"/>
  <c r="AI58" i="50"/>
  <c r="Y54" i="57" s="1"/>
  <c r="AH58" i="50"/>
  <c r="X54" i="57"/>
  <c r="AG58" i="50"/>
  <c r="W54" i="57"/>
  <c r="AF58" i="50"/>
  <c r="V54" i="57"/>
  <c r="AE58" i="50"/>
  <c r="U54" i="57" s="1"/>
  <c r="AD58" i="50"/>
  <c r="T54" i="57"/>
  <c r="AC58" i="50"/>
  <c r="S54" i="57"/>
  <c r="AB58" i="50"/>
  <c r="R54" i="57"/>
  <c r="Z57" i="50"/>
  <c r="V57"/>
  <c r="Z56"/>
  <c r="V56"/>
  <c r="Z55"/>
  <c r="V55"/>
  <c r="Z54"/>
  <c r="V54"/>
  <c r="Z53"/>
  <c r="V53"/>
  <c r="Z52"/>
  <c r="V52"/>
  <c r="V58" s="1"/>
  <c r="AM50"/>
  <c r="AC53" i="57" s="1"/>
  <c r="AL50" i="50"/>
  <c r="AB53" i="57" s="1"/>
  <c r="AK50" i="50"/>
  <c r="AA53" i="57" s="1"/>
  <c r="AJ50" i="50"/>
  <c r="Z53" i="57" s="1"/>
  <c r="AI50" i="50"/>
  <c r="Y53" i="57" s="1"/>
  <c r="AH50" i="50"/>
  <c r="X53" i="57" s="1"/>
  <c r="AG50" i="50"/>
  <c r="W53" i="57" s="1"/>
  <c r="AF50" i="50"/>
  <c r="V53" i="57" s="1"/>
  <c r="AE50" i="50"/>
  <c r="U53" i="57" s="1"/>
  <c r="AD50" i="50"/>
  <c r="T53" i="57" s="1"/>
  <c r="AC50" i="50"/>
  <c r="S53" i="57" s="1"/>
  <c r="AB50" i="50"/>
  <c r="R53" i="57" s="1"/>
  <c r="Z49" i="50"/>
  <c r="V49"/>
  <c r="Z48"/>
  <c r="V48"/>
  <c r="Z47"/>
  <c r="V47"/>
  <c r="Z46"/>
  <c r="V46"/>
  <c r="Z45"/>
  <c r="V45"/>
  <c r="V50"/>
  <c r="Z44"/>
  <c r="Z50" s="1"/>
  <c r="L53" i="57" s="1"/>
  <c r="V44" i="50"/>
  <c r="AM42"/>
  <c r="AC52" i="57"/>
  <c r="AL42" i="50"/>
  <c r="AB52" i="57"/>
  <c r="AK42" i="50"/>
  <c r="AA52" i="57" s="1"/>
  <c r="AJ42" i="50"/>
  <c r="Z52" i="57"/>
  <c r="AI42" i="50"/>
  <c r="Y52" i="57"/>
  <c r="AH42" i="50"/>
  <c r="X52" i="57"/>
  <c r="AG42" i="50"/>
  <c r="W52" i="57" s="1"/>
  <c r="AF42" i="50"/>
  <c r="V52" i="57"/>
  <c r="AE42" i="50"/>
  <c r="U52" i="57"/>
  <c r="AD42" i="50"/>
  <c r="T52" i="57"/>
  <c r="AC42" i="50"/>
  <c r="S52" i="57" s="1"/>
  <c r="AB42" i="50"/>
  <c r="R52" i="57"/>
  <c r="Z41" i="50"/>
  <c r="V41"/>
  <c r="Z40"/>
  <c r="V40"/>
  <c r="Z39"/>
  <c r="V39"/>
  <c r="Z38"/>
  <c r="V38"/>
  <c r="Z37"/>
  <c r="V37"/>
  <c r="Z36"/>
  <c r="V36"/>
  <c r="V42" s="1"/>
  <c r="AM34"/>
  <c r="AC51" i="57" s="1"/>
  <c r="AL34" i="50"/>
  <c r="AB51" i="57"/>
  <c r="AK34" i="50"/>
  <c r="AA51" i="57"/>
  <c r="AJ34" i="50"/>
  <c r="Z51" i="57" s="1"/>
  <c r="AI34" i="50"/>
  <c r="Y51" i="57"/>
  <c r="AH34" i="50"/>
  <c r="X51" i="57"/>
  <c r="AG34" i="50"/>
  <c r="W51" i="57"/>
  <c r="AF34" i="50"/>
  <c r="V51" i="57" s="1"/>
  <c r="AE34" i="50"/>
  <c r="U51" i="57"/>
  <c r="AD34" i="50"/>
  <c r="T51" i="57"/>
  <c r="AC34" i="50"/>
  <c r="S51" i="57"/>
  <c r="AB34" i="50"/>
  <c r="R51" i="57" s="1"/>
  <c r="Z33" i="50"/>
  <c r="V33"/>
  <c r="Z32"/>
  <c r="V32"/>
  <c r="Z31"/>
  <c r="V31"/>
  <c r="Z30"/>
  <c r="V30"/>
  <c r="Z29"/>
  <c r="Z34"/>
  <c r="V29"/>
  <c r="Z28"/>
  <c r="V28"/>
  <c r="V34"/>
  <c r="AM26"/>
  <c r="AC50" i="57" s="1"/>
  <c r="AL26" i="50"/>
  <c r="AK26"/>
  <c r="AA50" i="57" s="1"/>
  <c r="AJ26" i="50"/>
  <c r="AI26"/>
  <c r="Y50" i="57" s="1"/>
  <c r="AH26" i="50"/>
  <c r="AG26"/>
  <c r="W50" i="57"/>
  <c r="AF26" i="50"/>
  <c r="V50" i="57"/>
  <c r="AE26" i="50"/>
  <c r="U50" i="57"/>
  <c r="AD26" i="50"/>
  <c r="T50" i="57" s="1"/>
  <c r="AC26" i="50"/>
  <c r="S50" i="57"/>
  <c r="AB26" i="50"/>
  <c r="R50" i="57"/>
  <c r="Z25" i="50"/>
  <c r="V25"/>
  <c r="Z24"/>
  <c r="V24"/>
  <c r="Z23"/>
  <c r="V23"/>
  <c r="Z22"/>
  <c r="V22"/>
  <c r="Z21"/>
  <c r="V21"/>
  <c r="Z20"/>
  <c r="V20"/>
  <c r="V26" s="1"/>
  <c r="AM18"/>
  <c r="AC49" i="57" s="1"/>
  <c r="AC55" s="1"/>
  <c r="AL18" i="50"/>
  <c r="AK18"/>
  <c r="AJ18"/>
  <c r="AJ61" s="1"/>
  <c r="AI18"/>
  <c r="Y49" i="57" s="1"/>
  <c r="AH18" i="50"/>
  <c r="X49" i="57"/>
  <c r="AG18" i="50"/>
  <c r="W49" i="57"/>
  <c r="AF18" i="50"/>
  <c r="V49" i="57"/>
  <c r="AE18" i="50"/>
  <c r="AE61" s="1"/>
  <c r="AD18"/>
  <c r="T49" i="57"/>
  <c r="AC18" i="50"/>
  <c r="AC61" s="1"/>
  <c r="AB18"/>
  <c r="Z17"/>
  <c r="V17"/>
  <c r="Z16"/>
  <c r="V16"/>
  <c r="Z15"/>
  <c r="V15"/>
  <c r="Z14"/>
  <c r="V14"/>
  <c r="Z13"/>
  <c r="V13"/>
  <c r="Z12"/>
  <c r="Z18" s="1"/>
  <c r="V12"/>
  <c r="V18" s="1"/>
  <c r="J189" i="57"/>
  <c r="J188"/>
  <c r="J187"/>
  <c r="J186"/>
  <c r="J185"/>
  <c r="J184"/>
  <c r="J181"/>
  <c r="J180"/>
  <c r="J179"/>
  <c r="J178"/>
  <c r="J177"/>
  <c r="J176"/>
  <c r="J173"/>
  <c r="J172"/>
  <c r="J171"/>
  <c r="J170"/>
  <c r="J169"/>
  <c r="J168"/>
  <c r="J165"/>
  <c r="J164"/>
  <c r="J163"/>
  <c r="J162"/>
  <c r="J161"/>
  <c r="J160"/>
  <c r="G184"/>
  <c r="G176"/>
  <c r="G168"/>
  <c r="G160"/>
  <c r="D160"/>
  <c r="J152"/>
  <c r="J151"/>
  <c r="J150"/>
  <c r="J149"/>
  <c r="J148"/>
  <c r="J147"/>
  <c r="J144"/>
  <c r="J143"/>
  <c r="J142"/>
  <c r="J141"/>
  <c r="J140"/>
  <c r="J139"/>
  <c r="J136"/>
  <c r="J135"/>
  <c r="J134"/>
  <c r="J133"/>
  <c r="J132"/>
  <c r="J131"/>
  <c r="J128"/>
  <c r="J127"/>
  <c r="J126"/>
  <c r="J125"/>
  <c r="J124"/>
  <c r="J123"/>
  <c r="G147"/>
  <c r="G139"/>
  <c r="G131"/>
  <c r="G123"/>
  <c r="D123"/>
  <c r="J115"/>
  <c r="J114"/>
  <c r="J113"/>
  <c r="J112"/>
  <c r="J111"/>
  <c r="J110"/>
  <c r="J107"/>
  <c r="J106"/>
  <c r="J105"/>
  <c r="J104"/>
  <c r="J103"/>
  <c r="J102"/>
  <c r="J99"/>
  <c r="J98"/>
  <c r="J97"/>
  <c r="J96"/>
  <c r="J95"/>
  <c r="J94"/>
  <c r="J91"/>
  <c r="J90"/>
  <c r="J89"/>
  <c r="J88"/>
  <c r="J87"/>
  <c r="J86"/>
  <c r="G110"/>
  <c r="G102"/>
  <c r="G94"/>
  <c r="G86"/>
  <c r="D86"/>
  <c r="J78"/>
  <c r="J77"/>
  <c r="J76"/>
  <c r="J75"/>
  <c r="J74"/>
  <c r="J73"/>
  <c r="J70"/>
  <c r="J69"/>
  <c r="J68"/>
  <c r="J67"/>
  <c r="J66"/>
  <c r="J65"/>
  <c r="J62"/>
  <c r="J61"/>
  <c r="J60"/>
  <c r="J59"/>
  <c r="J58"/>
  <c r="J57"/>
  <c r="J54"/>
  <c r="J53"/>
  <c r="J52"/>
  <c r="J51"/>
  <c r="J50"/>
  <c r="J49"/>
  <c r="G49"/>
  <c r="G73"/>
  <c r="G65"/>
  <c r="G57"/>
  <c r="D49"/>
  <c r="J41"/>
  <c r="J40"/>
  <c r="J39"/>
  <c r="J38"/>
  <c r="J37"/>
  <c r="J36"/>
  <c r="G36"/>
  <c r="J33"/>
  <c r="J32"/>
  <c r="J31"/>
  <c r="J30"/>
  <c r="J29"/>
  <c r="J28"/>
  <c r="G28"/>
  <c r="G20"/>
  <c r="G12"/>
  <c r="J25"/>
  <c r="J24"/>
  <c r="J23"/>
  <c r="J22"/>
  <c r="J21"/>
  <c r="J20"/>
  <c r="J17"/>
  <c r="J16"/>
  <c r="J15"/>
  <c r="J14"/>
  <c r="J13"/>
  <c r="J12"/>
  <c r="D12"/>
  <c r="D21" i="43"/>
  <c r="D18"/>
  <c r="D15"/>
  <c r="D12"/>
  <c r="D9"/>
  <c r="Y35" i="54"/>
  <c r="U35"/>
  <c r="AL36"/>
  <c r="AL47" s="1"/>
  <c r="AK36"/>
  <c r="AK47" s="1"/>
  <c r="AJ36"/>
  <c r="AJ47" s="1"/>
  <c r="AI36"/>
  <c r="AI47" s="1"/>
  <c r="AH36"/>
  <c r="AH47" s="1"/>
  <c r="AG36"/>
  <c r="AG47" s="1"/>
  <c r="AF36"/>
  <c r="AF47" s="1"/>
  <c r="AE36"/>
  <c r="AE47" s="1"/>
  <c r="AD36"/>
  <c r="AD47" s="1"/>
  <c r="AC36"/>
  <c r="AC47" s="1"/>
  <c r="M30" i="56" s="1"/>
  <c r="AB36" i="54"/>
  <c r="AB47"/>
  <c r="AA36"/>
  <c r="AA47"/>
  <c r="Y18"/>
  <c r="L29" i="59"/>
  <c r="U18" i="54"/>
  <c r="U36"/>
  <c r="U47" s="1"/>
  <c r="AM223" i="39"/>
  <c r="AC41" i="57" s="1"/>
  <c r="AL223" i="39"/>
  <c r="AB41" i="57" s="1"/>
  <c r="AK223" i="39"/>
  <c r="AA41" i="57" s="1"/>
  <c r="AJ223" i="39"/>
  <c r="Z41" i="57" s="1"/>
  <c r="AI223" i="39"/>
  <c r="Y41" i="57" s="1"/>
  <c r="AH223" i="39"/>
  <c r="X41" i="57" s="1"/>
  <c r="AG223" i="39"/>
  <c r="W41" i="57" s="1"/>
  <c r="AF223" i="39"/>
  <c r="V41" i="57" s="1"/>
  <c r="AE223" i="39"/>
  <c r="U41" i="57" s="1"/>
  <c r="AD223" i="39"/>
  <c r="T41" i="57" s="1"/>
  <c r="AC223" i="39"/>
  <c r="S41" i="57" s="1"/>
  <c r="AB223" i="39"/>
  <c r="R41" i="57" s="1"/>
  <c r="Z222" i="39"/>
  <c r="V222"/>
  <c r="Z221"/>
  <c r="V221"/>
  <c r="Z220"/>
  <c r="V220"/>
  <c r="Z219"/>
  <c r="V219"/>
  <c r="Z218"/>
  <c r="V218"/>
  <c r="Z217"/>
  <c r="Z223" s="1"/>
  <c r="L41" i="57" s="1"/>
  <c r="V217" i="39"/>
  <c r="AM215"/>
  <c r="AC40" i="57" s="1"/>
  <c r="AL215" i="39"/>
  <c r="AB40" i="57" s="1"/>
  <c r="AK215" i="39"/>
  <c r="AA40" i="57" s="1"/>
  <c r="AJ215" i="39"/>
  <c r="Z40" i="57" s="1"/>
  <c r="AI215" i="39"/>
  <c r="Y40" i="57" s="1"/>
  <c r="AH215" i="39"/>
  <c r="X40" i="57" s="1"/>
  <c r="AG215" i="39"/>
  <c r="W40" i="57" s="1"/>
  <c r="AF215" i="39"/>
  <c r="V40" i="57" s="1"/>
  <c r="AE215" i="39"/>
  <c r="U40" i="57" s="1"/>
  <c r="AD215" i="39"/>
  <c r="T40" i="57" s="1"/>
  <c r="AC215" i="39"/>
  <c r="S40" i="57" s="1"/>
  <c r="AB215" i="39"/>
  <c r="R40" i="57" s="1"/>
  <c r="Z214" i="39"/>
  <c r="V214"/>
  <c r="Z213"/>
  <c r="V213"/>
  <c r="Z212"/>
  <c r="V212"/>
  <c r="Z211"/>
  <c r="V211"/>
  <c r="Z210"/>
  <c r="V210"/>
  <c r="Z209"/>
  <c r="Z215" s="1"/>
  <c r="L40" i="57" s="1"/>
  <c r="V209" i="39"/>
  <c r="AM207"/>
  <c r="AC39" i="57" s="1"/>
  <c r="AL207" i="39"/>
  <c r="AB39" i="57" s="1"/>
  <c r="AK207" i="39"/>
  <c r="AA39" i="57" s="1"/>
  <c r="AJ207" i="39"/>
  <c r="Z39" i="57" s="1"/>
  <c r="AI207" i="39"/>
  <c r="Y39" i="57" s="1"/>
  <c r="AH207" i="39"/>
  <c r="X39" i="57"/>
  <c r="AG207" i="39"/>
  <c r="W39" i="57"/>
  <c r="AF207" i="39"/>
  <c r="V39" i="57" s="1"/>
  <c r="AE207" i="39"/>
  <c r="U39" i="57"/>
  <c r="AD207" i="39"/>
  <c r="T39" i="57"/>
  <c r="AC207" i="39"/>
  <c r="S39" i="57" s="1"/>
  <c r="AB207" i="39"/>
  <c r="R39" i="57" s="1"/>
  <c r="Z206" i="39"/>
  <c r="V206"/>
  <c r="Z205"/>
  <c r="V205"/>
  <c r="Z204"/>
  <c r="V204"/>
  <c r="Z203"/>
  <c r="V203"/>
  <c r="Z202"/>
  <c r="V202"/>
  <c r="V207"/>
  <c r="Z201"/>
  <c r="Z207"/>
  <c r="V201"/>
  <c r="AM199"/>
  <c r="AC38" i="57" s="1"/>
  <c r="AL199" i="39"/>
  <c r="AB38" i="57" s="1"/>
  <c r="AK199" i="39"/>
  <c r="AJ199"/>
  <c r="Z38" i="57"/>
  <c r="AI199" i="39"/>
  <c r="Y38" i="57" s="1"/>
  <c r="AH199" i="39"/>
  <c r="X38" i="57"/>
  <c r="AG199" i="39"/>
  <c r="W38" i="57"/>
  <c r="AF199" i="39"/>
  <c r="V38" i="57"/>
  <c r="AE199" i="39"/>
  <c r="U38" i="57" s="1"/>
  <c r="AD199" i="39"/>
  <c r="T38" i="57"/>
  <c r="AC199" i="39"/>
  <c r="AB199"/>
  <c r="R38" i="57" s="1"/>
  <c r="Z198" i="39"/>
  <c r="V198"/>
  <c r="Z197"/>
  <c r="V197"/>
  <c r="Z196"/>
  <c r="V196"/>
  <c r="Z195"/>
  <c r="V195"/>
  <c r="Z194"/>
  <c r="Z199" s="1"/>
  <c r="V194"/>
  <c r="Z193"/>
  <c r="V193"/>
  <c r="V199" s="1"/>
  <c r="AM191"/>
  <c r="AC37" i="57" s="1"/>
  <c r="AL191" i="39"/>
  <c r="AB37" i="57" s="1"/>
  <c r="AK191" i="39"/>
  <c r="AA37" i="57" s="1"/>
  <c r="AJ191" i="39"/>
  <c r="Z37" i="57" s="1"/>
  <c r="AI191" i="39"/>
  <c r="Y37" i="57" s="1"/>
  <c r="AH191" i="39"/>
  <c r="X37" i="57" s="1"/>
  <c r="AG191" i="39"/>
  <c r="W37" i="57" s="1"/>
  <c r="AF191" i="39"/>
  <c r="V37" i="57" s="1"/>
  <c r="AE191" i="39"/>
  <c r="U37" i="57" s="1"/>
  <c r="AD191" i="39"/>
  <c r="T37" i="57" s="1"/>
  <c r="AC191" i="39"/>
  <c r="S37" i="57" s="1"/>
  <c r="AB191" i="39"/>
  <c r="R37" i="57" s="1"/>
  <c r="Z190" i="39"/>
  <c r="V190"/>
  <c r="Z189"/>
  <c r="V189"/>
  <c r="Z188"/>
  <c r="V188"/>
  <c r="Z187"/>
  <c r="V187"/>
  <c r="Z186"/>
  <c r="Z191"/>
  <c r="L37" i="57" s="1"/>
  <c r="V186" i="39"/>
  <c r="Z185"/>
  <c r="V185"/>
  <c r="AM183"/>
  <c r="AL183"/>
  <c r="AB36" i="57" s="1"/>
  <c r="AK183" i="39"/>
  <c r="AJ183"/>
  <c r="Z36" i="57"/>
  <c r="Z42" s="1"/>
  <c r="AI183" i="39"/>
  <c r="AI226" s="1"/>
  <c r="AH183"/>
  <c r="X36" i="57" s="1"/>
  <c r="X42" s="1"/>
  <c r="AG183" i="39"/>
  <c r="AG226"/>
  <c r="AF183"/>
  <c r="V36" i="57"/>
  <c r="V42" s="1"/>
  <c r="AE183" i="39"/>
  <c r="AD183"/>
  <c r="T36" i="57" s="1"/>
  <c r="AC183" i="39"/>
  <c r="AB183"/>
  <c r="AB226" s="1"/>
  <c r="Z182"/>
  <c r="V182"/>
  <c r="Z181"/>
  <c r="V181"/>
  <c r="Z180"/>
  <c r="V180"/>
  <c r="Z179"/>
  <c r="V179"/>
  <c r="Z178"/>
  <c r="V178"/>
  <c r="Z177"/>
  <c r="V177"/>
  <c r="AM168"/>
  <c r="AC33" i="57" s="1"/>
  <c r="AL168" i="39"/>
  <c r="AB33" i="57" s="1"/>
  <c r="AK168" i="39"/>
  <c r="AA33" i="57" s="1"/>
  <c r="AJ168" i="39"/>
  <c r="Z33" i="57" s="1"/>
  <c r="AI168" i="39"/>
  <c r="Y33" i="57" s="1"/>
  <c r="AH168" i="39"/>
  <c r="X33" i="57" s="1"/>
  <c r="AG168" i="39"/>
  <c r="W33" i="57" s="1"/>
  <c r="AF168" i="39"/>
  <c r="V33" i="57" s="1"/>
  <c r="AE168" i="39"/>
  <c r="U33" i="57" s="1"/>
  <c r="AD168" i="39"/>
  <c r="T33" i="57" s="1"/>
  <c r="AC168" i="39"/>
  <c r="S33" i="57" s="1"/>
  <c r="AB168" i="39"/>
  <c r="R33" i="57" s="1"/>
  <c r="Z167" i="39"/>
  <c r="V167"/>
  <c r="Z166"/>
  <c r="V166"/>
  <c r="Z165"/>
  <c r="V165"/>
  <c r="Z164"/>
  <c r="V164"/>
  <c r="Z163"/>
  <c r="V163"/>
  <c r="Z162"/>
  <c r="Z168" s="1"/>
  <c r="L33" i="57" s="1"/>
  <c r="V162" i="39"/>
  <c r="AM160"/>
  <c r="AC32" i="57" s="1"/>
  <c r="AL160" i="39"/>
  <c r="AB32" i="57" s="1"/>
  <c r="AK160" i="39"/>
  <c r="AA32" i="57" s="1"/>
  <c r="AJ160" i="39"/>
  <c r="Z32" i="57" s="1"/>
  <c r="AI160" i="39"/>
  <c r="Y32" i="57" s="1"/>
  <c r="AH160" i="39"/>
  <c r="X32" i="57" s="1"/>
  <c r="AG160" i="39"/>
  <c r="W32" i="57" s="1"/>
  <c r="AF160" i="39"/>
  <c r="V32" i="57"/>
  <c r="AE160" i="39"/>
  <c r="U32" i="57" s="1"/>
  <c r="AD160" i="39"/>
  <c r="T32" i="57"/>
  <c r="AC160" i="39"/>
  <c r="S32" i="57"/>
  <c r="AB160" i="39"/>
  <c r="R32" i="57"/>
  <c r="Z159" i="39"/>
  <c r="V159"/>
  <c r="Z158"/>
  <c r="V158"/>
  <c r="Z157"/>
  <c r="V157"/>
  <c r="Z156"/>
  <c r="V156"/>
  <c r="V160" s="1"/>
  <c r="Z155"/>
  <c r="V155"/>
  <c r="Z154"/>
  <c r="Z160" s="1"/>
  <c r="V154"/>
  <c r="AM152"/>
  <c r="AC31" i="57"/>
  <c r="AL152" i="39"/>
  <c r="AB31" i="57" s="1"/>
  <c r="AK152" i="39"/>
  <c r="AA31" i="57"/>
  <c r="AJ152" i="39"/>
  <c r="Z31" i="57"/>
  <c r="AI152" i="39"/>
  <c r="Y31" i="57"/>
  <c r="AH152" i="39"/>
  <c r="X31" i="57" s="1"/>
  <c r="AG152" i="39"/>
  <c r="W31" i="57"/>
  <c r="AF152" i="39"/>
  <c r="V31" i="57"/>
  <c r="AE152" i="39"/>
  <c r="U31" i="57"/>
  <c r="AD152" i="39"/>
  <c r="T31" i="57" s="1"/>
  <c r="AC152" i="39"/>
  <c r="S31" i="57"/>
  <c r="AB152" i="39"/>
  <c r="R31" i="57"/>
  <c r="Z151" i="39"/>
  <c r="V151"/>
  <c r="Z150"/>
  <c r="V150"/>
  <c r="Z149"/>
  <c r="V149"/>
  <c r="Z148"/>
  <c r="V148"/>
  <c r="Z147"/>
  <c r="V147"/>
  <c r="V152" s="1"/>
  <c r="Z146"/>
  <c r="V146"/>
  <c r="AM144"/>
  <c r="AC30" i="57"/>
  <c r="AL144" i="39"/>
  <c r="AB30" i="57"/>
  <c r="AK144" i="39"/>
  <c r="AA30" i="57" s="1"/>
  <c r="AJ144" i="39"/>
  <c r="Z30" i="57"/>
  <c r="AI144" i="39"/>
  <c r="Y30" i="57"/>
  <c r="AH144" i="39"/>
  <c r="X30" i="57"/>
  <c r="AG144" i="39"/>
  <c r="W30" i="57" s="1"/>
  <c r="AF144" i="39"/>
  <c r="V30" i="57"/>
  <c r="AE144" i="39"/>
  <c r="U30" i="57" s="1"/>
  <c r="AD144" i="39"/>
  <c r="T30" i="57" s="1"/>
  <c r="AC144" i="39"/>
  <c r="S30" i="57" s="1"/>
  <c r="AB144" i="39"/>
  <c r="R30" i="57"/>
  <c r="Z143" i="39"/>
  <c r="V143"/>
  <c r="Z142"/>
  <c r="V142"/>
  <c r="Z141"/>
  <c r="V141"/>
  <c r="Z140"/>
  <c r="V140"/>
  <c r="Z139"/>
  <c r="V139"/>
  <c r="Z138"/>
  <c r="Z144" s="1"/>
  <c r="V138"/>
  <c r="AM136"/>
  <c r="AC29" i="57"/>
  <c r="AL136" i="39"/>
  <c r="AB29" i="57"/>
  <c r="AK136" i="39"/>
  <c r="AA29" i="57"/>
  <c r="AJ136" i="39"/>
  <c r="Z29" i="57"/>
  <c r="AI136" i="39"/>
  <c r="Y29" i="57"/>
  <c r="AH136" i="39"/>
  <c r="X29" i="57"/>
  <c r="AG136" i="39"/>
  <c r="W29" i="57"/>
  <c r="AF136" i="39"/>
  <c r="V29" i="57"/>
  <c r="AE136" i="39"/>
  <c r="U29" i="57"/>
  <c r="AD136" i="39"/>
  <c r="T29" i="57"/>
  <c r="AC136" i="39"/>
  <c r="S29" i="57"/>
  <c r="AB136" i="39"/>
  <c r="R29" i="57" s="1"/>
  <c r="Z135" i="39"/>
  <c r="V135"/>
  <c r="Z134"/>
  <c r="V134"/>
  <c r="Z133"/>
  <c r="V133"/>
  <c r="Z132"/>
  <c r="V132"/>
  <c r="Z131"/>
  <c r="V131"/>
  <c r="Z130"/>
  <c r="V130"/>
  <c r="V136"/>
  <c r="AM128"/>
  <c r="AC28" i="57" s="1"/>
  <c r="AC34" s="1"/>
  <c r="AL128" i="39"/>
  <c r="AB28" i="57" s="1"/>
  <c r="AB34" s="1"/>
  <c r="AK128" i="39"/>
  <c r="AJ128"/>
  <c r="Z28" i="57" s="1"/>
  <c r="Z34" s="1"/>
  <c r="AJ171" i="39"/>
  <c r="AI128"/>
  <c r="Y28" i="57"/>
  <c r="AI171" i="39"/>
  <c r="AH128"/>
  <c r="X28" i="57" s="1"/>
  <c r="AG128" i="39"/>
  <c r="W28" i="57" s="1"/>
  <c r="W34" s="1"/>
  <c r="AF128" i="39"/>
  <c r="AF171" s="1"/>
  <c r="AE128"/>
  <c r="U28" i="57" s="1"/>
  <c r="AE171" i="39"/>
  <c r="AD128"/>
  <c r="T28" i="57" s="1"/>
  <c r="AC128" i="39"/>
  <c r="S28" i="57"/>
  <c r="S34" s="1"/>
  <c r="AB128" i="39"/>
  <c r="R28" i="57" s="1"/>
  <c r="Z127" i="39"/>
  <c r="V127"/>
  <c r="Z126"/>
  <c r="V126"/>
  <c r="Z125"/>
  <c r="V125"/>
  <c r="Z124"/>
  <c r="V124"/>
  <c r="Z123"/>
  <c r="V123"/>
  <c r="Z122"/>
  <c r="V122"/>
  <c r="V128"/>
  <c r="V171" s="1"/>
  <c r="AM113"/>
  <c r="AC25" i="57"/>
  <c r="AL113" i="39"/>
  <c r="AB25" i="57" s="1"/>
  <c r="AK113" i="39"/>
  <c r="AA25" i="57"/>
  <c r="AJ113" i="39"/>
  <c r="Z25" i="57"/>
  <c r="AI113" i="39"/>
  <c r="Y25" i="57"/>
  <c r="AH113" i="39"/>
  <c r="X25" i="57" s="1"/>
  <c r="AG113" i="39"/>
  <c r="W25" i="57"/>
  <c r="AF113" i="39"/>
  <c r="V25" i="57"/>
  <c r="AE113" i="39"/>
  <c r="U25" i="57"/>
  <c r="AD113" i="39"/>
  <c r="T25" i="57" s="1"/>
  <c r="AC113" i="39"/>
  <c r="S25" i="57"/>
  <c r="AB113" i="39"/>
  <c r="R25" i="57"/>
  <c r="Z112" i="39"/>
  <c r="V112"/>
  <c r="Z111"/>
  <c r="V111"/>
  <c r="Z110"/>
  <c r="V110"/>
  <c r="Z109"/>
  <c r="V109"/>
  <c r="Z108"/>
  <c r="Z113" s="1"/>
  <c r="L25" i="57" s="1"/>
  <c r="V108" i="39"/>
  <c r="Z107"/>
  <c r="V107"/>
  <c r="V113" s="1"/>
  <c r="AM105"/>
  <c r="AC24" i="57" s="1"/>
  <c r="AL105" i="39"/>
  <c r="AB24" i="57"/>
  <c r="AK105" i="39"/>
  <c r="AA24" i="57" s="1"/>
  <c r="AJ105" i="39"/>
  <c r="Z24" i="57" s="1"/>
  <c r="AI105" i="39"/>
  <c r="Y24" i="57" s="1"/>
  <c r="AH105" i="39"/>
  <c r="X24" i="57"/>
  <c r="AG105" i="39"/>
  <c r="W24" i="57" s="1"/>
  <c r="AF105" i="39"/>
  <c r="V24" i="57"/>
  <c r="AE105" i="39"/>
  <c r="U24" i="57" s="1"/>
  <c r="AD105" i="39"/>
  <c r="T24" i="57"/>
  <c r="AC105" i="39"/>
  <c r="S24" i="57" s="1"/>
  <c r="AB105" i="39"/>
  <c r="R24" i="57" s="1"/>
  <c r="Z104" i="39"/>
  <c r="V104"/>
  <c r="Z103"/>
  <c r="V103"/>
  <c r="Z102"/>
  <c r="V102"/>
  <c r="Z101"/>
  <c r="V101"/>
  <c r="Z100"/>
  <c r="V100"/>
  <c r="Z99"/>
  <c r="V99"/>
  <c r="AM97"/>
  <c r="AC23" i="57" s="1"/>
  <c r="AL97" i="39"/>
  <c r="AB23" i="57"/>
  <c r="AK97" i="39"/>
  <c r="AA23" i="57" s="1"/>
  <c r="AJ97" i="39"/>
  <c r="Z23" i="57"/>
  <c r="AI97" i="39"/>
  <c r="Y23" i="57" s="1"/>
  <c r="AH97" i="39"/>
  <c r="X23" i="57"/>
  <c r="AG97" i="39"/>
  <c r="W23" i="57" s="1"/>
  <c r="AF97" i="39"/>
  <c r="V23" i="57" s="1"/>
  <c r="AE97" i="39"/>
  <c r="U23" i="57" s="1"/>
  <c r="AD97" i="39"/>
  <c r="T23" i="57" s="1"/>
  <c r="AC97" i="39"/>
  <c r="S23" i="57" s="1"/>
  <c r="AB97" i="39"/>
  <c r="R23" i="57"/>
  <c r="Z96" i="39"/>
  <c r="V96"/>
  <c r="Z95"/>
  <c r="V95"/>
  <c r="Z94"/>
  <c r="V94"/>
  <c r="Z93"/>
  <c r="V93"/>
  <c r="Z92"/>
  <c r="V92"/>
  <c r="Z91"/>
  <c r="V91"/>
  <c r="AM89"/>
  <c r="AC22" i="57"/>
  <c r="AL89" i="39"/>
  <c r="AB22" i="57"/>
  <c r="AK89" i="39"/>
  <c r="AA22" i="57"/>
  <c r="AJ89" i="39"/>
  <c r="Z22" i="57" s="1"/>
  <c r="AI89" i="39"/>
  <c r="Y22" i="57"/>
  <c r="AH89" i="39"/>
  <c r="X22" i="57"/>
  <c r="AG89" i="39"/>
  <c r="W22" i="57"/>
  <c r="AF89" i="39"/>
  <c r="V22" i="57" s="1"/>
  <c r="AE89" i="39"/>
  <c r="U22" i="57"/>
  <c r="AD89" i="39"/>
  <c r="T22" i="57"/>
  <c r="AC89" i="39"/>
  <c r="S22" i="57"/>
  <c r="AB89" i="39"/>
  <c r="R22" i="57" s="1"/>
  <c r="Z88" i="39"/>
  <c r="V88"/>
  <c r="Z87"/>
  <c r="V87"/>
  <c r="Z86"/>
  <c r="V86"/>
  <c r="Z85"/>
  <c r="V85"/>
  <c r="Z84"/>
  <c r="V84"/>
  <c r="Z83"/>
  <c r="V83"/>
  <c r="V89" s="1"/>
  <c r="AM81"/>
  <c r="AC21" i="57"/>
  <c r="AL81" i="39"/>
  <c r="AB21" i="57" s="1"/>
  <c r="AK81" i="39"/>
  <c r="AA21" i="57" s="1"/>
  <c r="AJ81" i="39"/>
  <c r="Z21" i="57" s="1"/>
  <c r="AI81" i="39"/>
  <c r="Y21" i="57" s="1"/>
  <c r="AH81" i="39"/>
  <c r="AG81"/>
  <c r="W21" i="57" s="1"/>
  <c r="W26" s="1"/>
  <c r="AF81" i="39"/>
  <c r="V21" i="57" s="1"/>
  <c r="AE81" i="39"/>
  <c r="U21" i="57" s="1"/>
  <c r="AD81" i="39"/>
  <c r="T21" i="57" s="1"/>
  <c r="AC81" i="39"/>
  <c r="S21" i="57"/>
  <c r="AB81" i="39"/>
  <c r="R21" i="57" s="1"/>
  <c r="Z80" i="39"/>
  <c r="V80"/>
  <c r="Z79"/>
  <c r="V79"/>
  <c r="Z78"/>
  <c r="V78"/>
  <c r="Z77"/>
  <c r="V77"/>
  <c r="Z76"/>
  <c r="V76"/>
  <c r="Z75"/>
  <c r="V75"/>
  <c r="V81"/>
  <c r="AM73"/>
  <c r="AC20" i="57"/>
  <c r="AL73" i="39"/>
  <c r="AB20" i="57"/>
  <c r="AB26" s="1"/>
  <c r="AK73" i="39"/>
  <c r="AA20" i="57" s="1"/>
  <c r="AJ73" i="39"/>
  <c r="AJ116" s="1"/>
  <c r="Z20" i="57"/>
  <c r="Z26" s="1"/>
  <c r="AI73" i="39"/>
  <c r="Y20" i="57"/>
  <c r="AH73" i="39"/>
  <c r="X20" i="57" s="1"/>
  <c r="AG73" i="39"/>
  <c r="W20" i="57"/>
  <c r="AF73" i="39"/>
  <c r="V20" i="57" s="1"/>
  <c r="AE73" i="39"/>
  <c r="AD73"/>
  <c r="T20" i="57" s="1"/>
  <c r="AC73" i="39"/>
  <c r="S20" i="57"/>
  <c r="AB73" i="39"/>
  <c r="R20" i="57"/>
  <c r="Z72" i="39"/>
  <c r="V72"/>
  <c r="Z71"/>
  <c r="V71"/>
  <c r="Z70"/>
  <c r="V70"/>
  <c r="Z69"/>
  <c r="V69"/>
  <c r="Z68"/>
  <c r="V68"/>
  <c r="Z67"/>
  <c r="Z73"/>
  <c r="V67"/>
  <c r="C85" i="49"/>
  <c r="V57" i="39"/>
  <c r="V56"/>
  <c r="V55"/>
  <c r="V54"/>
  <c r="V53"/>
  <c r="V52"/>
  <c r="V58" s="1"/>
  <c r="V49"/>
  <c r="V48"/>
  <c r="V47"/>
  <c r="V46"/>
  <c r="V45"/>
  <c r="V44"/>
  <c r="V41"/>
  <c r="V40"/>
  <c r="V42"/>
  <c r="V39"/>
  <c r="V38"/>
  <c r="V37"/>
  <c r="V36"/>
  <c r="V33"/>
  <c r="V32"/>
  <c r="V31"/>
  <c r="V30"/>
  <c r="V29"/>
  <c r="V28"/>
  <c r="V25"/>
  <c r="V24"/>
  <c r="V23"/>
  <c r="V22"/>
  <c r="V21"/>
  <c r="V17"/>
  <c r="V16"/>
  <c r="V15"/>
  <c r="V14"/>
  <c r="V13"/>
  <c r="V12"/>
  <c r="V20"/>
  <c r="AM58"/>
  <c r="AC17" i="57" s="1"/>
  <c r="AL58" i="39"/>
  <c r="AB17" i="57" s="1"/>
  <c r="AK58" i="39"/>
  <c r="AA17" i="57" s="1"/>
  <c r="AJ58" i="39"/>
  <c r="Z17" i="57"/>
  <c r="AI58" i="39"/>
  <c r="Y17" i="57" s="1"/>
  <c r="AH58" i="39"/>
  <c r="X17" i="57" s="1"/>
  <c r="AG58" i="39"/>
  <c r="W17" i="57" s="1"/>
  <c r="AF58" i="39"/>
  <c r="V17" i="57"/>
  <c r="AE58" i="39"/>
  <c r="U17" i="57" s="1"/>
  <c r="AD58" i="39"/>
  <c r="T17" i="57"/>
  <c r="AC58" i="39"/>
  <c r="S17" i="57" s="1"/>
  <c r="AB58" i="39"/>
  <c r="R17" i="57"/>
  <c r="Z57" i="39"/>
  <c r="AM50"/>
  <c r="AL50"/>
  <c r="AB16" i="57"/>
  <c r="AK50" i="39"/>
  <c r="AA16" i="57"/>
  <c r="AJ50" i="39"/>
  <c r="Z16" i="57" s="1"/>
  <c r="AI50" i="39"/>
  <c r="AH50"/>
  <c r="X16" i="57"/>
  <c r="AG50" i="39"/>
  <c r="W16" i="57" s="1"/>
  <c r="AF50" i="39"/>
  <c r="V16" i="57" s="1"/>
  <c r="AE50" i="39"/>
  <c r="AD50"/>
  <c r="T16" i="57"/>
  <c r="AC50" i="39"/>
  <c r="S16" i="57"/>
  <c r="AB50" i="39"/>
  <c r="R16" i="57"/>
  <c r="Z49" i="39"/>
  <c r="AM42"/>
  <c r="AC15" i="57" s="1"/>
  <c r="AL42" i="39"/>
  <c r="AB15" i="57"/>
  <c r="AK42" i="39"/>
  <c r="AA15" i="57" s="1"/>
  <c r="AJ42" i="39"/>
  <c r="Z15" i="57"/>
  <c r="AI42" i="39"/>
  <c r="Y15" i="57" s="1"/>
  <c r="AH42" i="39"/>
  <c r="X15" i="57"/>
  <c r="AG42" i="39"/>
  <c r="W15" i="57" s="1"/>
  <c r="AF42" i="39"/>
  <c r="V15" i="57" s="1"/>
  <c r="AE42" i="39"/>
  <c r="U15" i="57" s="1"/>
  <c r="AD42" i="39"/>
  <c r="T15" i="57"/>
  <c r="AC42" i="39"/>
  <c r="S15" i="57" s="1"/>
  <c r="AB42" i="39"/>
  <c r="Z41"/>
  <c r="AM34"/>
  <c r="AC14" i="57" s="1"/>
  <c r="AL34" i="39"/>
  <c r="AB14" i="57"/>
  <c r="AK34" i="39"/>
  <c r="AA14" i="57" s="1"/>
  <c r="AJ34" i="39"/>
  <c r="Z14" i="57" s="1"/>
  <c r="AI34" i="39"/>
  <c r="Y14" i="57" s="1"/>
  <c r="AH34" i="39"/>
  <c r="AH61" s="1"/>
  <c r="AH231" s="1"/>
  <c r="U17" i="55" s="1"/>
  <c r="X14" i="57"/>
  <c r="AG34" i="39"/>
  <c r="W14" i="57" s="1"/>
  <c r="AF34" i="39"/>
  <c r="V14" i="57"/>
  <c r="AE34" i="39"/>
  <c r="U14" i="57" s="1"/>
  <c r="AD34" i="39"/>
  <c r="T14" i="57"/>
  <c r="AC34" i="39"/>
  <c r="S14" i="57"/>
  <c r="AB34" i="39"/>
  <c r="R14" i="57"/>
  <c r="Z33" i="39"/>
  <c r="AM26"/>
  <c r="AC13" i="57"/>
  <c r="AL26" i="39"/>
  <c r="AB13" i="57" s="1"/>
  <c r="AK26" i="39"/>
  <c r="AK61" s="1"/>
  <c r="AK231" s="1"/>
  <c r="T25" i="56" s="1"/>
  <c r="AJ26" i="39"/>
  <c r="Z13" i="57"/>
  <c r="AI26" i="39"/>
  <c r="Y13" i="57"/>
  <c r="AH26" i="39"/>
  <c r="X13" i="57"/>
  <c r="AG26" i="39"/>
  <c r="W13" i="57"/>
  <c r="AF26" i="39"/>
  <c r="V13" i="57"/>
  <c r="AE26" i="39"/>
  <c r="U13" i="57"/>
  <c r="AD26" i="39"/>
  <c r="T13" i="57"/>
  <c r="AC26" i="39"/>
  <c r="S13" i="57"/>
  <c r="AB26" i="39"/>
  <c r="R13" i="57"/>
  <c r="Z25" i="39"/>
  <c r="E11" i="59"/>
  <c r="AM18" i="39"/>
  <c r="AC12" i="57"/>
  <c r="AL18" i="39"/>
  <c r="AB12" i="57"/>
  <c r="AK18" i="39"/>
  <c r="AA12" i="57"/>
  <c r="AJ18" i="39"/>
  <c r="Z12" i="57"/>
  <c r="AI18" i="39"/>
  <c r="Y12" i="57"/>
  <c r="AH18" i="39"/>
  <c r="X12" i="57"/>
  <c r="AG18" i="39"/>
  <c r="W12" i="57"/>
  <c r="AF18" i="39"/>
  <c r="AE18"/>
  <c r="U12" i="57"/>
  <c r="AD18" i="39"/>
  <c r="T12" i="57" s="1"/>
  <c r="AC18" i="39"/>
  <c r="S12" i="57"/>
  <c r="S18" s="1"/>
  <c r="AB18" i="39"/>
  <c r="R12" i="57" s="1"/>
  <c r="Z17" i="39"/>
  <c r="Z56"/>
  <c r="Z58"/>
  <c r="L17" i="57" s="1"/>
  <c r="Z55" i="39"/>
  <c r="Z54"/>
  <c r="Z53"/>
  <c r="Z52"/>
  <c r="Z48"/>
  <c r="Z47"/>
  <c r="Z46"/>
  <c r="Z45"/>
  <c r="Z44"/>
  <c r="Z50" s="1"/>
  <c r="L16" i="57" s="1"/>
  <c r="Z40" i="39"/>
  <c r="Z39"/>
  <c r="Z38"/>
  <c r="Z37"/>
  <c r="Z36"/>
  <c r="Z32"/>
  <c r="Z31"/>
  <c r="Z30"/>
  <c r="Z29"/>
  <c r="Z28"/>
  <c r="Z34" s="1"/>
  <c r="L14" i="57" s="1"/>
  <c r="Z24" i="39"/>
  <c r="Z23"/>
  <c r="Z26" s="1"/>
  <c r="L13" i="57" s="1"/>
  <c r="Z22" i="39"/>
  <c r="Z21"/>
  <c r="Z20"/>
  <c r="Z16"/>
  <c r="Z15"/>
  <c r="E15" i="59"/>
  <c r="Z14" i="39"/>
  <c r="C120" i="49"/>
  <c r="Z13" i="39"/>
  <c r="C35" i="49"/>
  <c r="C40"/>
  <c r="C44"/>
  <c r="C138"/>
  <c r="C137"/>
  <c r="C136"/>
  <c r="C135"/>
  <c r="C134"/>
  <c r="C133"/>
  <c r="C132"/>
  <c r="C131"/>
  <c r="C130"/>
  <c r="C129"/>
  <c r="C128"/>
  <c r="C127"/>
  <c r="C126"/>
  <c r="C125"/>
  <c r="C124"/>
  <c r="C123"/>
  <c r="C122"/>
  <c r="C121"/>
  <c r="C119"/>
  <c r="C118"/>
  <c r="C117"/>
  <c r="C116"/>
  <c r="C115"/>
  <c r="C114"/>
  <c r="C113"/>
  <c r="C112"/>
  <c r="C111"/>
  <c r="C110"/>
  <c r="C109"/>
  <c r="C108"/>
  <c r="C107"/>
  <c r="C106"/>
  <c r="C105"/>
  <c r="C103"/>
  <c r="C101"/>
  <c r="C100"/>
  <c r="C99"/>
  <c r="C97"/>
  <c r="C96"/>
  <c r="C95"/>
  <c r="C94"/>
  <c r="C93"/>
  <c r="C92"/>
  <c r="C91"/>
  <c r="C90"/>
  <c r="C88"/>
  <c r="C87"/>
  <c r="C86"/>
  <c r="C22"/>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3"/>
  <c r="C42"/>
  <c r="C41"/>
  <c r="C39"/>
  <c r="C38"/>
  <c r="C37"/>
  <c r="C36"/>
  <c r="C34"/>
  <c r="C33"/>
  <c r="C32"/>
  <c r="C31"/>
  <c r="C4"/>
  <c r="C3"/>
  <c r="C153"/>
  <c r="C152"/>
  <c r="C151"/>
  <c r="C150"/>
  <c r="C149"/>
  <c r="C148"/>
  <c r="C147"/>
  <c r="C146"/>
  <c r="C145"/>
  <c r="C144"/>
  <c r="C143"/>
  <c r="C141"/>
  <c r="C142"/>
  <c r="D6" i="41"/>
  <c r="D5"/>
  <c r="Z12" i="39"/>
  <c r="Z18" s="1"/>
  <c r="Y36" i="54"/>
  <c r="AJ61" i="39"/>
  <c r="AJ231" s="1"/>
  <c r="AL61"/>
  <c r="Z97"/>
  <c r="L23" i="57" s="1"/>
  <c r="Z152" i="39"/>
  <c r="L31" i="57" s="1"/>
  <c r="Z136" i="39"/>
  <c r="L29" i="57" s="1"/>
  <c r="V73" i="39"/>
  <c r="V116" s="1"/>
  <c r="L38" i="57"/>
  <c r="AC116" i="39"/>
  <c r="AI116"/>
  <c r="AK116"/>
  <c r="AM116"/>
  <c r="V105"/>
  <c r="Z89"/>
  <c r="L22" i="57" s="1"/>
  <c r="Z105" i="39"/>
  <c r="L24" i="57" s="1"/>
  <c r="AD61" i="39"/>
  <c r="V18"/>
  <c r="V50"/>
  <c r="Z42"/>
  <c r="L15" i="57"/>
  <c r="Z26" i="53"/>
  <c r="L161" i="57"/>
  <c r="Z58" i="53"/>
  <c r="L165" i="57"/>
  <c r="Z73" i="53"/>
  <c r="Z89"/>
  <c r="L170" i="57" s="1"/>
  <c r="Z105" i="53"/>
  <c r="L172" i="57" s="1"/>
  <c r="Z136" i="53"/>
  <c r="Z171" s="1"/>
  <c r="Z168"/>
  <c r="L181" i="57" s="1"/>
  <c r="Z183" i="53"/>
  <c r="Z226" s="1"/>
  <c r="Z215"/>
  <c r="L188" i="57" s="1"/>
  <c r="Z26" i="52"/>
  <c r="Z61" s="1"/>
  <c r="Z42"/>
  <c r="L126" i="57" s="1"/>
  <c r="Z58" i="52"/>
  <c r="L128" i="57" s="1"/>
  <c r="Z73" i="52"/>
  <c r="L131" i="57"/>
  <c r="Z89" i="52"/>
  <c r="Z116" s="1"/>
  <c r="L133" i="57"/>
  <c r="Z105" i="52"/>
  <c r="L135" i="57"/>
  <c r="Z58" i="51"/>
  <c r="L91" i="57"/>
  <c r="Z73" i="51"/>
  <c r="Z116"/>
  <c r="Z136"/>
  <c r="L103" i="57" s="1"/>
  <c r="Z152" i="51"/>
  <c r="L105" i="57" s="1"/>
  <c r="Z168" i="51"/>
  <c r="L107" i="57" s="1"/>
  <c r="Z42" i="50"/>
  <c r="L52" i="57" s="1"/>
  <c r="Z89" i="50"/>
  <c r="Z116" s="1"/>
  <c r="Z26"/>
  <c r="L50" i="57" s="1"/>
  <c r="Z58" i="50"/>
  <c r="L54" i="57" s="1"/>
  <c r="Z73" i="50"/>
  <c r="L57" i="57" s="1"/>
  <c r="Z105" i="50"/>
  <c r="L61" i="57"/>
  <c r="Z136" i="50"/>
  <c r="L66" i="57"/>
  <c r="Z152" i="50"/>
  <c r="L68" i="57"/>
  <c r="Z168" i="50"/>
  <c r="L70" i="57"/>
  <c r="Z183" i="50"/>
  <c r="Z199"/>
  <c r="L75" i="57" s="1"/>
  <c r="Z215" i="50"/>
  <c r="L77" i="57" s="1"/>
  <c r="L168"/>
  <c r="L94"/>
  <c r="L73"/>
  <c r="Z34" i="53"/>
  <c r="V128"/>
  <c r="V171" s="1"/>
  <c r="Z128"/>
  <c r="V160"/>
  <c r="Z50" i="52"/>
  <c r="V89"/>
  <c r="V34"/>
  <c r="Z113" i="51"/>
  <c r="L99" i="57"/>
  <c r="Z144" i="51"/>
  <c r="Z160"/>
  <c r="L106" i="57" s="1"/>
  <c r="V183" i="51"/>
  <c r="V191"/>
  <c r="V199"/>
  <c r="V207"/>
  <c r="V18"/>
  <c r="Z34"/>
  <c r="V152" i="50"/>
  <c r="AC61" i="39"/>
  <c r="AG61"/>
  <c r="Z81"/>
  <c r="Z116" s="1"/>
  <c r="V97"/>
  <c r="V144"/>
  <c r="Z183"/>
  <c r="L36" i="57" s="1"/>
  <c r="V215" i="39"/>
  <c r="V223"/>
  <c r="L162" i="57"/>
  <c r="L127"/>
  <c r="L88"/>
  <c r="L104"/>
  <c r="V26" i="39"/>
  <c r="L178" i="57"/>
  <c r="AB116" i="53"/>
  <c r="AD116"/>
  <c r="AF116"/>
  <c r="AH116"/>
  <c r="AJ116"/>
  <c r="AL116"/>
  <c r="V113"/>
  <c r="AE171"/>
  <c r="AI171"/>
  <c r="AM171"/>
  <c r="V152"/>
  <c r="AC226"/>
  <c r="AE226"/>
  <c r="AG226"/>
  <c r="AI226"/>
  <c r="AK226"/>
  <c r="AM226"/>
  <c r="V223"/>
  <c r="L163" i="57"/>
  <c r="L187"/>
  <c r="L171"/>
  <c r="L125"/>
  <c r="L139"/>
  <c r="Z113" i="52"/>
  <c r="L136" i="57" s="1"/>
  <c r="L137" s="1"/>
  <c r="L110"/>
  <c r="V215" i="51"/>
  <c r="V226"/>
  <c r="L96" i="57"/>
  <c r="L100" s="1"/>
  <c r="L102"/>
  <c r="L51"/>
  <c r="L30"/>
  <c r="L58"/>
  <c r="R63"/>
  <c r="R79"/>
  <c r="P73"/>
  <c r="W55"/>
  <c r="Y55"/>
  <c r="P52"/>
  <c r="P54"/>
  <c r="P58"/>
  <c r="P59"/>
  <c r="S71"/>
  <c r="T71"/>
  <c r="W71"/>
  <c r="W81" s="1"/>
  <c r="Y71"/>
  <c r="AB71"/>
  <c r="AC71"/>
  <c r="P69"/>
  <c r="T79"/>
  <c r="V79"/>
  <c r="X79"/>
  <c r="Z79"/>
  <c r="AB79"/>
  <c r="P75"/>
  <c r="P76"/>
  <c r="P77"/>
  <c r="P78"/>
  <c r="AB226" i="50"/>
  <c r="AC226"/>
  <c r="AD226"/>
  <c r="AE226"/>
  <c r="AF226"/>
  <c r="AG226"/>
  <c r="AH226"/>
  <c r="AI226"/>
  <c r="AJ226"/>
  <c r="AK226"/>
  <c r="AL226"/>
  <c r="AM226"/>
  <c r="S49" i="57"/>
  <c r="S55" s="1"/>
  <c r="U49"/>
  <c r="U55" s="1"/>
  <c r="Z49"/>
  <c r="AB49"/>
  <c r="T57"/>
  <c r="V57"/>
  <c r="V63" s="1"/>
  <c r="X57"/>
  <c r="X63"/>
  <c r="Z57"/>
  <c r="Z63" s="1"/>
  <c r="AB57"/>
  <c r="AB63"/>
  <c r="AD61" i="50"/>
  <c r="AF61"/>
  <c r="AG61"/>
  <c r="AM61"/>
  <c r="AB116"/>
  <c r="AC116"/>
  <c r="AE116"/>
  <c r="AG116"/>
  <c r="AI116"/>
  <c r="AK116"/>
  <c r="AM116"/>
  <c r="V168" i="39"/>
  <c r="AF116"/>
  <c r="AB171"/>
  <c r="AC171"/>
  <c r="U34" i="57"/>
  <c r="Y34"/>
  <c r="P29"/>
  <c r="L32"/>
  <c r="L39"/>
  <c r="R36"/>
  <c r="S36"/>
  <c r="U36"/>
  <c r="U42"/>
  <c r="W36"/>
  <c r="W42" s="1"/>
  <c r="Y36"/>
  <c r="Y42" s="1"/>
  <c r="AA36"/>
  <c r="AC36"/>
  <c r="AC42" s="1"/>
  <c r="AD116" i="39"/>
  <c r="AL116"/>
  <c r="AD226"/>
  <c r="AF226"/>
  <c r="AH226"/>
  <c r="AJ226"/>
  <c r="AL226"/>
  <c r="S200" i="57"/>
  <c r="S201" s="1"/>
  <c r="S203" s="1"/>
  <c r="L30" i="56"/>
  <c r="P22" i="55"/>
  <c r="N30" i="56"/>
  <c r="U200" i="57"/>
  <c r="U201" s="1"/>
  <c r="U203" s="1"/>
  <c r="R22" i="55"/>
  <c r="T22"/>
  <c r="W200" i="57"/>
  <c r="W201"/>
  <c r="W203" s="1"/>
  <c r="P30" i="56"/>
  <c r="Y200" i="57"/>
  <c r="Y201"/>
  <c r="Y203" s="1"/>
  <c r="R30" i="56"/>
  <c r="V22" i="55"/>
  <c r="T30" i="56"/>
  <c r="AA200" i="57"/>
  <c r="AA201"/>
  <c r="AA203" s="1"/>
  <c r="X22" i="55"/>
  <c r="T200" i="57"/>
  <c r="T201"/>
  <c r="T203" s="1"/>
  <c r="O30" i="56"/>
  <c r="V200" i="57"/>
  <c r="V201"/>
  <c r="V203" s="1"/>
  <c r="S22" i="55"/>
  <c r="X200" i="57"/>
  <c r="X201" s="1"/>
  <c r="X203" s="1"/>
  <c r="Q30" i="56"/>
  <c r="U22" i="55"/>
  <c r="Z200" i="57"/>
  <c r="Z201" s="1"/>
  <c r="Z203" s="1"/>
  <c r="S30" i="56"/>
  <c r="W22" i="55"/>
  <c r="U30" i="56"/>
  <c r="Y22" i="55"/>
  <c r="AB200" i="57"/>
  <c r="AB201" s="1"/>
  <c r="AB203" s="1"/>
  <c r="Z22" i="55"/>
  <c r="AC200" i="57"/>
  <c r="AC201" s="1"/>
  <c r="AC203" s="1"/>
  <c r="V30" i="56"/>
  <c r="AB61" i="53"/>
  <c r="AB61" i="52"/>
  <c r="AB231" s="1"/>
  <c r="AB61" i="50"/>
  <c r="R49" i="57"/>
  <c r="Z61" i="50"/>
  <c r="L49" i="57"/>
  <c r="K30" i="56"/>
  <c r="I30" s="1"/>
  <c r="R200" i="57"/>
  <c r="O22" i="55"/>
  <c r="R166" i="57"/>
  <c r="L160"/>
  <c r="E13" i="59"/>
  <c r="E21"/>
  <c r="K29"/>
  <c r="L123" i="57"/>
  <c r="P123"/>
  <c r="R129"/>
  <c r="R92"/>
  <c r="AB61" i="51"/>
  <c r="AB231" s="1"/>
  <c r="E9" i="59"/>
  <c r="G29"/>
  <c r="E27"/>
  <c r="M29"/>
  <c r="J29"/>
  <c r="I29"/>
  <c r="H29"/>
  <c r="R201" i="57"/>
  <c r="R203" s="1"/>
  <c r="Y16"/>
  <c r="AI61" i="39"/>
  <c r="AI231" s="1"/>
  <c r="L20" i="57"/>
  <c r="Q22" i="55"/>
  <c r="R42" i="57"/>
  <c r="P40"/>
  <c r="P62"/>
  <c r="S63"/>
  <c r="P66"/>
  <c r="Z171" i="51"/>
  <c r="AA49" i="57"/>
  <c r="AK61" i="50"/>
  <c r="X50" i="57"/>
  <c r="AH61" i="50"/>
  <c r="AH231" s="1"/>
  <c r="X21" i="57"/>
  <c r="AH116" i="39"/>
  <c r="P32" i="57"/>
  <c r="R34"/>
  <c r="S38"/>
  <c r="P38" s="1"/>
  <c r="AC226" i="39"/>
  <c r="AC231"/>
  <c r="P17" i="55" s="1"/>
  <c r="R15" i="57"/>
  <c r="AB61" i="39"/>
  <c r="U20" i="57"/>
  <c r="U26" s="1"/>
  <c r="AE116" i="39"/>
  <c r="AC26" i="57"/>
  <c r="V55"/>
  <c r="V81" i="50"/>
  <c r="V116"/>
  <c r="W89" i="57"/>
  <c r="P89"/>
  <c r="AG61" i="51"/>
  <c r="V12" i="57"/>
  <c r="AF61" i="39"/>
  <c r="AF231"/>
  <c r="S17" i="55" s="1"/>
  <c r="U16" i="57"/>
  <c r="AE61" i="39"/>
  <c r="AA28" i="57"/>
  <c r="AK171" i="39"/>
  <c r="T42" i="57"/>
  <c r="V61" i="50"/>
  <c r="P53" i="57"/>
  <c r="L141"/>
  <c r="W18"/>
  <c r="S86"/>
  <c r="AC61" i="51"/>
  <c r="P33" i="57"/>
  <c r="P37"/>
  <c r="AA38"/>
  <c r="AK226" i="39"/>
  <c r="P61" i="57"/>
  <c r="U65"/>
  <c r="AE171" i="50"/>
  <c r="AE231"/>
  <c r="V136"/>
  <c r="V171"/>
  <c r="Z116" i="53"/>
  <c r="S26" i="57"/>
  <c r="AB42"/>
  <c r="P41"/>
  <c r="Y63"/>
  <c r="L184"/>
  <c r="Y18"/>
  <c r="AC18"/>
  <c r="AC16"/>
  <c r="AM61" i="39"/>
  <c r="P31" i="57"/>
  <c r="AB50"/>
  <c r="AB55" s="1"/>
  <c r="AB81" s="1"/>
  <c r="AL61" i="50"/>
  <c r="AL231" s="1"/>
  <c r="U26" i="56" s="1"/>
  <c r="AA67" i="57"/>
  <c r="AA71" s="1"/>
  <c r="AK171" i="50"/>
  <c r="L176" i="57"/>
  <c r="AM226" i="39"/>
  <c r="P51" i="57"/>
  <c r="AL171" i="39"/>
  <c r="AL231"/>
  <c r="U25" i="56" s="1"/>
  <c r="AE226" i="39"/>
  <c r="Z144" i="50"/>
  <c r="Z171" s="1"/>
  <c r="Z160"/>
  <c r="L69" i="57"/>
  <c r="Z50" i="51"/>
  <c r="L90" i="57"/>
  <c r="R131"/>
  <c r="AB116" i="52"/>
  <c r="AG171" i="39"/>
  <c r="AI61" i="50"/>
  <c r="AH116"/>
  <c r="AC171"/>
  <c r="AC231"/>
  <c r="AA92" i="57"/>
  <c r="V100"/>
  <c r="AI171" i="51"/>
  <c r="AL226"/>
  <c r="T126" i="57"/>
  <c r="P126" s="1"/>
  <c r="AD61" i="52"/>
  <c r="AD231" s="1"/>
  <c r="M28" i="56" s="1"/>
  <c r="AB126" i="57"/>
  <c r="AB129" s="1"/>
  <c r="AL61" i="52"/>
  <c r="AL231" s="1"/>
  <c r="U28" i="56" s="1"/>
  <c r="Z50" i="57"/>
  <c r="Z55" s="1"/>
  <c r="AD116" i="50"/>
  <c r="AD231" s="1"/>
  <c r="M26" i="56" s="1"/>
  <c r="V113" i="50"/>
  <c r="Z18" i="51"/>
  <c r="L86" i="57" s="1"/>
  <c r="L92" s="1"/>
  <c r="P87"/>
  <c r="P88"/>
  <c r="S108"/>
  <c r="U125"/>
  <c r="U129" s="1"/>
  <c r="AE61" i="52"/>
  <c r="AC125" i="57"/>
  <c r="AC129" s="1"/>
  <c r="AM61" i="52"/>
  <c r="U63" i="57"/>
  <c r="AC63"/>
  <c r="AC81" s="1"/>
  <c r="AG171" i="50"/>
  <c r="AG231"/>
  <c r="S79" i="57"/>
  <c r="P74"/>
  <c r="AC61" i="52"/>
  <c r="Y147" i="57"/>
  <c r="Y153" s="1"/>
  <c r="AI226" i="52"/>
  <c r="AH171" i="39"/>
  <c r="R67" i="57"/>
  <c r="P67" s="1"/>
  <c r="AB171" i="50"/>
  <c r="AB231"/>
  <c r="O18" i="55" s="1"/>
  <c r="AC79" i="57"/>
  <c r="W92"/>
  <c r="V26" i="51"/>
  <c r="P94" i="57"/>
  <c r="R100"/>
  <c r="AH226" i="51"/>
  <c r="R149" i="57"/>
  <c r="AB226" i="52"/>
  <c r="Z149" i="57"/>
  <c r="Z153" s="1"/>
  <c r="AJ226" i="52"/>
  <c r="W170" i="57"/>
  <c r="P170" s="1"/>
  <c r="AG116" i="53"/>
  <c r="R187" i="57"/>
  <c r="AB226" i="53"/>
  <c r="AB231"/>
  <c r="K29" i="56" s="1"/>
  <c r="Z187" i="57"/>
  <c r="Z190"/>
  <c r="AJ226" i="53"/>
  <c r="AJ116" i="50"/>
  <c r="AD171"/>
  <c r="X65" i="57"/>
  <c r="X71" s="1"/>
  <c r="Y79"/>
  <c r="Z207" i="50"/>
  <c r="L76" i="57"/>
  <c r="AJ116" i="51"/>
  <c r="V128"/>
  <c r="X116" i="57"/>
  <c r="S147"/>
  <c r="S153" s="1"/>
  <c r="AC226" i="52"/>
  <c r="Z165" i="57"/>
  <c r="Z166" s="1"/>
  <c r="AJ61" i="53"/>
  <c r="AJ231" s="1"/>
  <c r="AA63" i="57"/>
  <c r="Z67"/>
  <c r="Z71" s="1"/>
  <c r="AJ171" i="50"/>
  <c r="Y108" i="57"/>
  <c r="P105"/>
  <c r="T116"/>
  <c r="AB116"/>
  <c r="S129"/>
  <c r="V129"/>
  <c r="S131"/>
  <c r="S137" s="1"/>
  <c r="AC116" i="52"/>
  <c r="P143" i="57"/>
  <c r="T147"/>
  <c r="T153" s="1"/>
  <c r="AD226" i="52"/>
  <c r="V176" i="57"/>
  <c r="V182" s="1"/>
  <c r="AF171" i="53"/>
  <c r="AB179" i="57"/>
  <c r="AB182" s="1"/>
  <c r="AL171" i="53"/>
  <c r="AD61" i="51"/>
  <c r="AH61"/>
  <c r="AL61"/>
  <c r="AC116"/>
  <c r="AG116"/>
  <c r="AK116"/>
  <c r="AB171"/>
  <c r="AF171"/>
  <c r="AJ171"/>
  <c r="P106" i="57"/>
  <c r="AE226" i="51"/>
  <c r="AI226"/>
  <c r="AM226"/>
  <c r="P111" i="57"/>
  <c r="AD116" i="52"/>
  <c r="AI116"/>
  <c r="V81"/>
  <c r="P134" i="57"/>
  <c r="AD171" i="52"/>
  <c r="AH171"/>
  <c r="AL171"/>
  <c r="Z183"/>
  <c r="Z226" s="1"/>
  <c r="U147" i="57"/>
  <c r="U153" s="1"/>
  <c r="AE226" i="52"/>
  <c r="P150" i="57"/>
  <c r="S166"/>
  <c r="AA166"/>
  <c r="T186"/>
  <c r="T190" s="1"/>
  <c r="P186"/>
  <c r="AD226" i="53"/>
  <c r="T92" i="57"/>
  <c r="X92"/>
  <c r="AB92"/>
  <c r="S100"/>
  <c r="W100"/>
  <c r="AA100"/>
  <c r="R108"/>
  <c r="Z108"/>
  <c r="P107"/>
  <c r="U116"/>
  <c r="Y116"/>
  <c r="AC116"/>
  <c r="P115"/>
  <c r="AG61" i="52"/>
  <c r="AJ61"/>
  <c r="V58"/>
  <c r="V61" s="1"/>
  <c r="T137" i="57"/>
  <c r="Y137"/>
  <c r="P135"/>
  <c r="T145"/>
  <c r="AB145"/>
  <c r="AF226" i="52"/>
  <c r="AK226"/>
  <c r="T174" i="57"/>
  <c r="P169"/>
  <c r="AE61" i="51"/>
  <c r="AI61"/>
  <c r="AM61"/>
  <c r="AM231" s="1"/>
  <c r="AD116"/>
  <c r="AH116"/>
  <c r="AL116"/>
  <c r="P97" i="57"/>
  <c r="AC171" i="51"/>
  <c r="AG171"/>
  <c r="AK171"/>
  <c r="AK231" s="1"/>
  <c r="X19" i="55" s="1"/>
  <c r="AB226" i="51"/>
  <c r="AF226"/>
  <c r="AJ226"/>
  <c r="P112" i="57"/>
  <c r="W129"/>
  <c r="Z129"/>
  <c r="AE116" i="52"/>
  <c r="Z131" i="57"/>
  <c r="Z137"/>
  <c r="AJ116" i="52"/>
  <c r="P136" i="57"/>
  <c r="AE171" i="52"/>
  <c r="AI171"/>
  <c r="AI231" s="1"/>
  <c r="AM171"/>
  <c r="P140" i="57"/>
  <c r="V160" i="52"/>
  <c r="P144" i="57"/>
  <c r="V153"/>
  <c r="AA153"/>
  <c r="V207" i="52"/>
  <c r="P151" i="57"/>
  <c r="P161"/>
  <c r="V58" i="53"/>
  <c r="V61"/>
  <c r="P176" i="57"/>
  <c r="V199" i="53"/>
  <c r="V226" s="1"/>
  <c r="U92" i="57"/>
  <c r="AC92"/>
  <c r="T100"/>
  <c r="AB100"/>
  <c r="W108"/>
  <c r="P110"/>
  <c r="R116"/>
  <c r="V116"/>
  <c r="Z116"/>
  <c r="P125"/>
  <c r="AA131"/>
  <c r="AA137" s="1"/>
  <c r="AK116" i="52"/>
  <c r="U145" i="57"/>
  <c r="Y145"/>
  <c r="AC145"/>
  <c r="Z152" i="52"/>
  <c r="L142" i="57" s="1"/>
  <c r="L145" s="1"/>
  <c r="AG226" i="52"/>
  <c r="AB147" i="57"/>
  <c r="AB153" s="1"/>
  <c r="AB155" s="1"/>
  <c r="AL226" i="52"/>
  <c r="Z199"/>
  <c r="L149" i="57" s="1"/>
  <c r="P152"/>
  <c r="AE61" i="53"/>
  <c r="Z50"/>
  <c r="Z61" s="1"/>
  <c r="Z231" s="1"/>
  <c r="H21" i="43" s="1"/>
  <c r="AF61" i="51"/>
  <c r="AF231" s="1"/>
  <c r="AJ61"/>
  <c r="P90" i="57"/>
  <c r="AE116" i="51"/>
  <c r="AI116"/>
  <c r="AM116"/>
  <c r="AD171"/>
  <c r="AH171"/>
  <c r="AL171"/>
  <c r="AL231" s="1"/>
  <c r="Y19" i="55" s="1"/>
  <c r="AC226" i="51"/>
  <c r="AG226"/>
  <c r="AK226"/>
  <c r="P113" i="57"/>
  <c r="AH61" i="52"/>
  <c r="AH231" s="1"/>
  <c r="U20" i="55" s="1"/>
  <c r="AK61" i="52"/>
  <c r="V131" i="57"/>
  <c r="V137" s="1"/>
  <c r="AF116" i="52"/>
  <c r="AF231" s="1"/>
  <c r="AL116"/>
  <c r="AB171"/>
  <c r="AF171"/>
  <c r="AJ171"/>
  <c r="P141" i="57"/>
  <c r="R153"/>
  <c r="W153"/>
  <c r="AC147"/>
  <c r="AC153"/>
  <c r="AM226" i="52"/>
  <c r="P148" i="57"/>
  <c r="U166"/>
  <c r="AC166"/>
  <c r="P162"/>
  <c r="U171"/>
  <c r="U174" s="1"/>
  <c r="AE116" i="53"/>
  <c r="Z92" i="57"/>
  <c r="P91"/>
  <c r="Y100"/>
  <c r="Y118" s="1"/>
  <c r="P95"/>
  <c r="P98"/>
  <c r="T108"/>
  <c r="X108"/>
  <c r="AB108"/>
  <c r="P103"/>
  <c r="S116"/>
  <c r="W116"/>
  <c r="AA116"/>
  <c r="AA129"/>
  <c r="P128"/>
  <c r="W131"/>
  <c r="W137" s="1"/>
  <c r="AG116" i="52"/>
  <c r="AG231" s="1"/>
  <c r="AB137" i="57"/>
  <c r="P132"/>
  <c r="P133"/>
  <c r="V145"/>
  <c r="Z145"/>
  <c r="X147"/>
  <c r="X153" s="1"/>
  <c r="AH226" i="52"/>
  <c r="AF61" i="53"/>
  <c r="P163" i="57"/>
  <c r="V81" i="53"/>
  <c r="V105"/>
  <c r="T182" i="57"/>
  <c r="P179"/>
  <c r="Z180"/>
  <c r="AJ171" i="53"/>
  <c r="P184" i="57"/>
  <c r="AM116" i="53"/>
  <c r="AG171"/>
  <c r="AL226"/>
  <c r="R145" i="57"/>
  <c r="R174"/>
  <c r="AG40" i="58"/>
  <c r="AG21"/>
  <c r="AI116" i="53"/>
  <c r="AH171"/>
  <c r="AH231"/>
  <c r="Q29" i="56" s="1"/>
  <c r="AH226" i="53"/>
  <c r="AD171"/>
  <c r="AD231" s="1"/>
  <c r="R182" i="57"/>
  <c r="AK13" i="58"/>
  <c r="AK19"/>
  <c r="AK21" s="1"/>
  <c r="H52" s="1"/>
  <c r="P18" i="55"/>
  <c r="L26" i="56"/>
  <c r="U21" i="55"/>
  <c r="K26" i="56"/>
  <c r="N26"/>
  <c r="R18" i="55"/>
  <c r="O21"/>
  <c r="L25" i="56"/>
  <c r="P147" i="57"/>
  <c r="L147"/>
  <c r="L153" s="1"/>
  <c r="P165"/>
  <c r="R137"/>
  <c r="P131"/>
  <c r="P137" s="1"/>
  <c r="O25" i="56"/>
  <c r="AG44" i="58"/>
  <c r="AK44" s="1"/>
  <c r="AG43"/>
  <c r="AK40"/>
  <c r="L164" i="57"/>
  <c r="L166" s="1"/>
  <c r="U18"/>
  <c r="AI231" i="51"/>
  <c r="V19" i="55" s="1"/>
  <c r="Z61" i="51"/>
  <c r="AE231"/>
  <c r="H51" i="58"/>
  <c r="AE231" i="53"/>
  <c r="R21" i="55" s="1"/>
  <c r="AJ231" i="50"/>
  <c r="W18" i="55" s="1"/>
  <c r="AC231" i="52"/>
  <c r="AE231"/>
  <c r="N28" i="56" s="1"/>
  <c r="AC231" i="51"/>
  <c r="P19" i="55" s="1"/>
  <c r="AG231" i="51"/>
  <c r="T19" i="55" s="1"/>
  <c r="AB118" i="57"/>
  <c r="W118"/>
  <c r="L67"/>
  <c r="L71" s="1"/>
  <c r="S92"/>
  <c r="S118" s="1"/>
  <c r="P86"/>
  <c r="P92" s="1"/>
  <c r="AA34"/>
  <c r="X55"/>
  <c r="AH231" i="51"/>
  <c r="U19" i="55" s="1"/>
  <c r="R18" i="57"/>
  <c r="AK231" i="50"/>
  <c r="T26" i="56" s="1"/>
  <c r="AJ231" i="52"/>
  <c r="W20" i="55" s="1"/>
  <c r="AD231" i="51"/>
  <c r="T18" i="55"/>
  <c r="P26" i="56"/>
  <c r="Y17" i="55"/>
  <c r="Z171" i="52"/>
  <c r="AA55" i="57"/>
  <c r="R190"/>
  <c r="P187"/>
  <c r="P149"/>
  <c r="Y18" i="55"/>
  <c r="AE231" i="39"/>
  <c r="N25" i="56" s="1"/>
  <c r="V116" i="53"/>
  <c r="R71" i="57"/>
  <c r="AJ231" i="51"/>
  <c r="S27" i="56" s="1"/>
  <c r="AM231" i="52"/>
  <c r="Z20" i="55" s="1"/>
  <c r="P65" i="57"/>
  <c r="U71"/>
  <c r="X18" i="55"/>
  <c r="L27" i="56"/>
  <c r="R27"/>
  <c r="R20" i="55"/>
  <c r="V28" i="56"/>
  <c r="Q25"/>
  <c r="P20" i="55"/>
  <c r="L28" i="56"/>
  <c r="W19" i="55"/>
  <c r="Q20"/>
  <c r="Q27" i="56"/>
  <c r="S26"/>
  <c r="R17" i="55"/>
  <c r="S28" i="56"/>
  <c r="Y20" i="55"/>
  <c r="R19"/>
  <c r="N27" i="56"/>
  <c r="P27"/>
  <c r="U27"/>
  <c r="X17" i="55"/>
  <c r="N29" i="56"/>
  <c r="AK43" i="58"/>
  <c r="AG45"/>
  <c r="AG47" s="1"/>
  <c r="T27" i="56"/>
  <c r="N31" l="1"/>
  <c r="N34" s="1"/>
  <c r="V155" i="57"/>
  <c r="Y155"/>
  <c r="Y81"/>
  <c r="R155"/>
  <c r="P30"/>
  <c r="X137"/>
  <c r="X155" s="1"/>
  <c r="R23" i="55"/>
  <c r="R26" s="1"/>
  <c r="R118" i="57"/>
  <c r="AA42"/>
  <c r="P57"/>
  <c r="S81"/>
  <c r="Y26"/>
  <c r="AA108"/>
  <c r="U137"/>
  <c r="X145"/>
  <c r="P142"/>
  <c r="E23" i="59"/>
  <c r="P153" i="57"/>
  <c r="X81"/>
  <c r="Z155"/>
  <c r="AA118"/>
  <c r="AA81"/>
  <c r="Y44"/>
  <c r="P36"/>
  <c r="U81"/>
  <c r="P79"/>
  <c r="L42"/>
  <c r="L55"/>
  <c r="L174"/>
  <c r="AB18"/>
  <c r="AB44" s="1"/>
  <c r="P24"/>
  <c r="T118"/>
  <c r="Z81"/>
  <c r="T129"/>
  <c r="T155" s="1"/>
  <c r="P50"/>
  <c r="AC44"/>
  <c r="W44"/>
  <c r="U44"/>
  <c r="P49"/>
  <c r="S42"/>
  <c r="AA26"/>
  <c r="X34"/>
  <c r="P96"/>
  <c r="AC108"/>
  <c r="AC118" s="1"/>
  <c r="AC8" i="50"/>
  <c r="L21" i="56"/>
  <c r="AD8" i="39"/>
  <c r="J8" i="60"/>
  <c r="P13" i="55"/>
  <c r="AC8" i="53"/>
  <c r="S8" i="57"/>
  <c r="AB14" i="54"/>
  <c r="AC8" i="52"/>
  <c r="AC8" i="51"/>
  <c r="Y43" i="54"/>
  <c r="Y47" s="1"/>
  <c r="E25" i="59"/>
  <c r="E29" s="1"/>
  <c r="E32" s="1"/>
  <c r="M22" i="55"/>
  <c r="P200" i="57"/>
  <c r="P201" s="1"/>
  <c r="P203" s="1"/>
  <c r="R35" i="55"/>
  <c r="R34"/>
  <c r="R30"/>
  <c r="V231" i="53"/>
  <c r="M27" i="56"/>
  <c r="Q19" i="55"/>
  <c r="P28" i="56"/>
  <c r="T20" i="55"/>
  <c r="R28" i="56"/>
  <c r="V20" i="55"/>
  <c r="AK45" i="58"/>
  <c r="AK47" s="1"/>
  <c r="X51" s="1"/>
  <c r="Q28" i="56"/>
  <c r="Q31" s="1"/>
  <c r="Q34" s="1"/>
  <c r="Q18" i="55"/>
  <c r="S20"/>
  <c r="O28" i="56"/>
  <c r="O27"/>
  <c r="S19" i="55"/>
  <c r="S155" i="57"/>
  <c r="S29" i="56"/>
  <c r="W21" i="55"/>
  <c r="L190" i="57"/>
  <c r="U18" i="55"/>
  <c r="U23" s="1"/>
  <c r="U26" s="1"/>
  <c r="Q26" i="56"/>
  <c r="K27"/>
  <c r="O19" i="55"/>
  <c r="P16" i="57"/>
  <c r="X26"/>
  <c r="V26"/>
  <c r="K28" i="56"/>
  <c r="O20" i="55"/>
  <c r="R26" i="57"/>
  <c r="R44" s="1"/>
  <c r="P22"/>
  <c r="R192"/>
  <c r="W17" i="55"/>
  <c r="W23" s="1"/>
  <c r="W26" s="1"/>
  <c r="S25" i="56"/>
  <c r="S31" s="1"/>
  <c r="S34" s="1"/>
  <c r="T18" i="57"/>
  <c r="P12"/>
  <c r="P14"/>
  <c r="Z18"/>
  <c r="Z44" s="1"/>
  <c r="P23"/>
  <c r="M29" i="56"/>
  <c r="Q21" i="55"/>
  <c r="T26" i="57"/>
  <c r="P20"/>
  <c r="P21"/>
  <c r="Z19" i="55"/>
  <c r="V27" i="56"/>
  <c r="U155" i="57"/>
  <c r="V17" i="55"/>
  <c r="R25" i="56"/>
  <c r="Z231" i="52"/>
  <c r="H18" i="43" s="1"/>
  <c r="Z61" i="39"/>
  <c r="L12" i="57"/>
  <c r="L18" s="1"/>
  <c r="P17"/>
  <c r="P15"/>
  <c r="V18"/>
  <c r="S44"/>
  <c r="AG231" i="39"/>
  <c r="P25" i="57"/>
  <c r="AB231" i="39"/>
  <c r="L108" i="57"/>
  <c r="T34"/>
  <c r="P171"/>
  <c r="Z226" i="39"/>
  <c r="R55" i="57"/>
  <c r="R81" s="1"/>
  <c r="T63"/>
  <c r="AA13"/>
  <c r="P13" s="1"/>
  <c r="V28"/>
  <c r="V34" s="1"/>
  <c r="V191" i="39"/>
  <c r="P60" i="57"/>
  <c r="P63" s="1"/>
  <c r="V71"/>
  <c r="V81" s="1"/>
  <c r="V34" i="39"/>
  <c r="V61" s="1"/>
  <c r="L21" i="57"/>
  <c r="L26" s="1"/>
  <c r="L59"/>
  <c r="L63" s="1"/>
  <c r="L124"/>
  <c r="L129" s="1"/>
  <c r="L155" s="1"/>
  <c r="L177"/>
  <c r="L182" s="1"/>
  <c r="L192" s="1"/>
  <c r="AB116" i="39"/>
  <c r="AD171"/>
  <c r="AD231" s="1"/>
  <c r="W174" i="57"/>
  <c r="Z182"/>
  <c r="Z192" s="1"/>
  <c r="AG116" i="39"/>
  <c r="Z128"/>
  <c r="P39" i="57"/>
  <c r="P42" s="1"/>
  <c r="T55"/>
  <c r="T81" s="1"/>
  <c r="P70"/>
  <c r="P71" s="1"/>
  <c r="Z100"/>
  <c r="Z118" s="1"/>
  <c r="V183" i="39"/>
  <c r="V226" s="1"/>
  <c r="AM171"/>
  <c r="AM231" s="1"/>
  <c r="X18" i="57"/>
  <c r="X44" s="1"/>
  <c r="AI171" i="50"/>
  <c r="AI231" s="1"/>
  <c r="AF171"/>
  <c r="AF231" s="1"/>
  <c r="V42" i="51"/>
  <c r="V61" s="1"/>
  <c r="V231" s="1"/>
  <c r="U102" i="57"/>
  <c r="AM171" i="50"/>
  <c r="AM231" s="1"/>
  <c r="V108" i="57"/>
  <c r="V118" s="1"/>
  <c r="Z223" i="50"/>
  <c r="V136" i="51"/>
  <c r="V171" s="1"/>
  <c r="P114" i="57"/>
  <c r="P116" s="1"/>
  <c r="P127"/>
  <c r="P99"/>
  <c r="P100" s="1"/>
  <c r="P124"/>
  <c r="V215" i="50"/>
  <c r="V226" s="1"/>
  <c r="V231" s="1"/>
  <c r="V73" i="51"/>
  <c r="V116" s="1"/>
  <c r="X100" i="57"/>
  <c r="X118" s="1"/>
  <c r="Z191" i="51"/>
  <c r="AC137" i="57"/>
  <c r="AC155" s="1"/>
  <c r="V128" i="52"/>
  <c r="V171" s="1"/>
  <c r="Y166" i="57"/>
  <c r="V174"/>
  <c r="X182"/>
  <c r="P181"/>
  <c r="S190"/>
  <c r="W190"/>
  <c r="AC190"/>
  <c r="W145"/>
  <c r="W155" s="1"/>
  <c r="AA139"/>
  <c r="AK171" i="52"/>
  <c r="AK231" s="1"/>
  <c r="T166" i="57"/>
  <c r="T192" s="1"/>
  <c r="AB174"/>
  <c r="Y182"/>
  <c r="X190"/>
  <c r="P164"/>
  <c r="P178"/>
  <c r="Y190"/>
  <c r="P189"/>
  <c r="S168"/>
  <c r="S174" s="1"/>
  <c r="S192" s="1"/>
  <c r="AC116" i="53"/>
  <c r="AC231" s="1"/>
  <c r="X174" i="57"/>
  <c r="V185"/>
  <c r="V190" s="1"/>
  <c r="AF226" i="53"/>
  <c r="AF231" s="1"/>
  <c r="P188" i="57"/>
  <c r="V113" i="52"/>
  <c r="V116" s="1"/>
  <c r="V231" s="1"/>
  <c r="V166" i="57"/>
  <c r="V192" s="1"/>
  <c r="AK61" i="53"/>
  <c r="AK231" s="1"/>
  <c r="Y174" i="57"/>
  <c r="U190"/>
  <c r="U192" s="1"/>
  <c r="AB160"/>
  <c r="AL61" i="53"/>
  <c r="AL231" s="1"/>
  <c r="AA190" i="57"/>
  <c r="P185"/>
  <c r="P190" s="1"/>
  <c r="V191" i="52"/>
  <c r="V226" s="1"/>
  <c r="X166" i="57"/>
  <c r="X192" s="1"/>
  <c r="P172"/>
  <c r="P173"/>
  <c r="AC182"/>
  <c r="AK37" i="58"/>
  <c r="AG61" i="53"/>
  <c r="AG231" s="1"/>
  <c r="AI61"/>
  <c r="AI231" s="1"/>
  <c r="AA168" i="57"/>
  <c r="AA174" s="1"/>
  <c r="AA180"/>
  <c r="AA182" s="1"/>
  <c r="T164"/>
  <c r="AM61" i="53"/>
  <c r="AM231" s="1"/>
  <c r="W192" i="57" l="1"/>
  <c r="W196" s="1"/>
  <c r="W207" s="1"/>
  <c r="P55"/>
  <c r="AC192"/>
  <c r="R196"/>
  <c r="R207" s="1"/>
  <c r="AC196"/>
  <c r="AC207" s="1"/>
  <c r="P81"/>
  <c r="P28"/>
  <c r="P34" s="1"/>
  <c r="AE8" i="39"/>
  <c r="K8" i="60"/>
  <c r="Q13" i="55"/>
  <c r="AD8" i="53"/>
  <c r="AD8" i="51"/>
  <c r="T8" i="57"/>
  <c r="M21" i="56"/>
  <c r="AC14" i="54"/>
  <c r="AD8" i="52"/>
  <c r="AD8" i="50"/>
  <c r="L200" i="57"/>
  <c r="L201" s="1"/>
  <c r="L203" s="1"/>
  <c r="H30" i="43"/>
  <c r="S18" i="55"/>
  <c r="O26" i="56"/>
  <c r="Z18" i="55"/>
  <c r="V26" i="56"/>
  <c r="X20" i="55"/>
  <c r="M20" s="1"/>
  <c r="T28" i="56"/>
  <c r="S21" i="55"/>
  <c r="O29" i="56"/>
  <c r="R26"/>
  <c r="R31" s="1"/>
  <c r="R34" s="1"/>
  <c r="V18" i="55"/>
  <c r="V21"/>
  <c r="R29" i="56"/>
  <c r="T21" i="55"/>
  <c r="P29" i="56"/>
  <c r="P129" i="57"/>
  <c r="U108"/>
  <c r="U118" s="1"/>
  <c r="U196" s="1"/>
  <c r="U207" s="1"/>
  <c r="P102"/>
  <c r="P108" s="1"/>
  <c r="P118" s="1"/>
  <c r="AA18"/>
  <c r="AA44" s="1"/>
  <c r="V44"/>
  <c r="V196" s="1"/>
  <c r="V207" s="1"/>
  <c r="P18"/>
  <c r="P180"/>
  <c r="AA192"/>
  <c r="P182"/>
  <c r="AA145"/>
  <c r="AA155" s="1"/>
  <c r="P139"/>
  <c r="P145" s="1"/>
  <c r="Y192"/>
  <c r="Y196" s="1"/>
  <c r="Y207" s="1"/>
  <c r="P25" i="56"/>
  <c r="P31" s="1"/>
  <c r="P34" s="1"/>
  <c r="T17" i="55"/>
  <c r="T23" s="1"/>
  <c r="T26" s="1"/>
  <c r="T44" i="57"/>
  <c r="T196" s="1"/>
  <c r="T207" s="1"/>
  <c r="U34" i="55"/>
  <c r="U30"/>
  <c r="U35"/>
  <c r="P26" i="57"/>
  <c r="M18" i="55"/>
  <c r="AB166" i="57"/>
  <c r="AB192" s="1"/>
  <c r="AB196" s="1"/>
  <c r="AB207" s="1"/>
  <c r="P160"/>
  <c r="P166" s="1"/>
  <c r="Z171" i="39"/>
  <c r="L28" i="57"/>
  <c r="L34" s="1"/>
  <c r="L44" s="1"/>
  <c r="O17" i="55"/>
  <c r="K25" i="56"/>
  <c r="W34" i="55"/>
  <c r="W35"/>
  <c r="W30"/>
  <c r="U29" i="56"/>
  <c r="U31" s="1"/>
  <c r="U34" s="1"/>
  <c r="Y21" i="55"/>
  <c r="Y23" s="1"/>
  <c r="Y26" s="1"/>
  <c r="Z21"/>
  <c r="V29" i="56"/>
  <c r="L111" i="57"/>
  <c r="L116" s="1"/>
  <c r="L118" s="1"/>
  <c r="Z226" i="51"/>
  <c r="Z231" s="1"/>
  <c r="H15" i="43" s="1"/>
  <c r="X196" i="57"/>
  <c r="X207" s="1"/>
  <c r="H31" i="43"/>
  <c r="L37" i="60"/>
  <c r="L38" s="1"/>
  <c r="R31" i="55"/>
  <c r="N37" i="56"/>
  <c r="N38" s="1"/>
  <c r="P21" i="55"/>
  <c r="L29" i="56"/>
  <c r="L78" i="57"/>
  <c r="L79" s="1"/>
  <c r="L81" s="1"/>
  <c r="Z226" i="50"/>
  <c r="Z231" s="1"/>
  <c r="H12" i="43" s="1"/>
  <c r="V25" i="56"/>
  <c r="V31" s="1"/>
  <c r="V34" s="1"/>
  <c r="Z17" i="55"/>
  <c r="Z23" s="1"/>
  <c r="Z26" s="1"/>
  <c r="V231" i="39"/>
  <c r="L43" i="60"/>
  <c r="N41" i="56"/>
  <c r="N43" s="1"/>
  <c r="R36" i="55"/>
  <c r="U212" i="57" s="1"/>
  <c r="P168"/>
  <c r="P174" s="1"/>
  <c r="Z231" i="39"/>
  <c r="H9" i="43" s="1"/>
  <c r="Z196" i="57"/>
  <c r="Z207" s="1"/>
  <c r="M19" i="55"/>
  <c r="L44" i="60"/>
  <c r="N42" i="56"/>
  <c r="T29"/>
  <c r="X21" i="55"/>
  <c r="M25" i="56"/>
  <c r="M31" s="1"/>
  <c r="M34" s="1"/>
  <c r="Q17" i="55"/>
  <c r="Q23" s="1"/>
  <c r="Q26" s="1"/>
  <c r="S196" i="57"/>
  <c r="S207" s="1"/>
  <c r="I28" i="56"/>
  <c r="I27"/>
  <c r="P44" i="57" l="1"/>
  <c r="T31" i="56"/>
  <c r="T34" s="1"/>
  <c r="V23" i="55"/>
  <c r="V26" s="1"/>
  <c r="P155" i="57"/>
  <c r="AF8" i="39"/>
  <c r="L8" i="60"/>
  <c r="R13" i="55"/>
  <c r="AE8" i="53"/>
  <c r="AE8" i="51"/>
  <c r="U8" i="57"/>
  <c r="N21" i="56"/>
  <c r="AD14" i="54"/>
  <c r="AE8" i="52"/>
  <c r="AE8" i="50"/>
  <c r="V35" i="55"/>
  <c r="V34"/>
  <c r="V30"/>
  <c r="L196" i="57"/>
  <c r="L207" s="1"/>
  <c r="I29" i="56"/>
  <c r="L31"/>
  <c r="L34" s="1"/>
  <c r="T34" i="55"/>
  <c r="T35"/>
  <c r="T30"/>
  <c r="L45" i="60"/>
  <c r="L50" s="1"/>
  <c r="M21" i="55"/>
  <c r="P23"/>
  <c r="P26" s="1"/>
  <c r="O31" i="56"/>
  <c r="O34" s="1"/>
  <c r="I26"/>
  <c r="N45"/>
  <c r="N50" s="1"/>
  <c r="N51" s="1"/>
  <c r="I25"/>
  <c r="K31"/>
  <c r="K34" s="1"/>
  <c r="AA196" i="57"/>
  <c r="AA207" s="1"/>
  <c r="S23" i="55"/>
  <c r="S26" s="1"/>
  <c r="U211" i="57"/>
  <c r="U213" s="1"/>
  <c r="U215" s="1"/>
  <c r="U219" s="1"/>
  <c r="R39" i="55"/>
  <c r="O23"/>
  <c r="O26" s="1"/>
  <c r="M17"/>
  <c r="M23" s="1"/>
  <c r="M26" s="1"/>
  <c r="Z35"/>
  <c r="Z34"/>
  <c r="Z30"/>
  <c r="Y30"/>
  <c r="Y35"/>
  <c r="Y34"/>
  <c r="Q34"/>
  <c r="Q30"/>
  <c r="Q35"/>
  <c r="O44" i="60"/>
  <c r="Q42" i="56"/>
  <c r="H24" i="43"/>
  <c r="H27" s="1"/>
  <c r="H34" s="1"/>
  <c r="O37" i="60"/>
  <c r="O38" s="1"/>
  <c r="U31" i="55"/>
  <c r="Q37" i="56"/>
  <c r="Q38" s="1"/>
  <c r="Q37" i="60"/>
  <c r="Q38" s="1"/>
  <c r="W31" i="55"/>
  <c r="S37" i="56"/>
  <c r="S38" s="1"/>
  <c r="P192" i="57"/>
  <c r="P196" s="1"/>
  <c r="P207" s="1"/>
  <c r="O43" i="60"/>
  <c r="O45" s="1"/>
  <c r="U36" i="55"/>
  <c r="X212" i="57" s="1"/>
  <c r="Q41" i="56"/>
  <c r="X23" i="55"/>
  <c r="X26" s="1"/>
  <c r="Q44" i="60"/>
  <c r="S42" i="56"/>
  <c r="Q43" i="60"/>
  <c r="S41" i="56"/>
  <c r="S43" s="1"/>
  <c r="W36" i="55"/>
  <c r="Z212" i="57" s="1"/>
  <c r="Q45" i="60" l="1"/>
  <c r="AG8" i="39"/>
  <c r="M8" i="60"/>
  <c r="S13" i="55"/>
  <c r="AF8" i="53"/>
  <c r="AF8" i="51"/>
  <c r="V8" i="57"/>
  <c r="O21" i="56"/>
  <c r="AE14" i="54"/>
  <c r="AF8" i="52"/>
  <c r="AF8" i="50"/>
  <c r="Q50" i="60"/>
  <c r="X211" i="57"/>
  <c r="X213" s="1"/>
  <c r="X215" s="1"/>
  <c r="X219" s="1"/>
  <c r="U39" i="55"/>
  <c r="S37" i="60"/>
  <c r="S38" s="1"/>
  <c r="U37" i="56"/>
  <c r="U38" s="1"/>
  <c r="Y31" i="55"/>
  <c r="N37" i="60"/>
  <c r="N38" s="1"/>
  <c r="P37" i="56"/>
  <c r="P38" s="1"/>
  <c r="T31" i="55"/>
  <c r="P43" i="60"/>
  <c r="V36" i="55"/>
  <c r="Y212" i="57" s="1"/>
  <c r="R41" i="56"/>
  <c r="O50" i="60"/>
  <c r="T37"/>
  <c r="T38" s="1"/>
  <c r="Z31" i="55"/>
  <c r="V37" i="56"/>
  <c r="V38" s="1"/>
  <c r="N44" i="60"/>
  <c r="P42" i="56"/>
  <c r="P44" i="60"/>
  <c r="R42" i="56"/>
  <c r="S45"/>
  <c r="S50" s="1"/>
  <c r="S51" s="1"/>
  <c r="T43" i="60"/>
  <c r="V41" i="56"/>
  <c r="Z36" i="55"/>
  <c r="AC212" i="57" s="1"/>
  <c r="S30" i="55"/>
  <c r="S35"/>
  <c r="S34"/>
  <c r="N43" i="60"/>
  <c r="T36" i="55"/>
  <c r="W212" i="57" s="1"/>
  <c r="P41" i="56"/>
  <c r="P43" s="1"/>
  <c r="W39" i="55"/>
  <c r="Z211" i="57"/>
  <c r="Z213" s="1"/>
  <c r="Z215" s="1"/>
  <c r="Z219" s="1"/>
  <c r="K44" i="60"/>
  <c r="M42" i="56"/>
  <c r="T44" i="60"/>
  <c r="V42" i="56"/>
  <c r="K37" i="60"/>
  <c r="K38" s="1"/>
  <c r="M37" i="56"/>
  <c r="M38" s="1"/>
  <c r="Q31" i="55"/>
  <c r="P34"/>
  <c r="P30"/>
  <c r="P35"/>
  <c r="X34"/>
  <c r="X35"/>
  <c r="X30"/>
  <c r="K43" i="60"/>
  <c r="Q36" i="55"/>
  <c r="T212" i="57" s="1"/>
  <c r="M41" i="56"/>
  <c r="Q43"/>
  <c r="Q45" s="1"/>
  <c r="Q50" s="1"/>
  <c r="Q51" s="1"/>
  <c r="S43" i="60"/>
  <c r="Y36" i="55"/>
  <c r="AB212" i="57" s="1"/>
  <c r="U41" i="56"/>
  <c r="O35" i="55"/>
  <c r="O34"/>
  <c r="O30"/>
  <c r="I31" i="56"/>
  <c r="I34" s="1"/>
  <c r="S44" i="60"/>
  <c r="U42" i="56"/>
  <c r="U223" i="57"/>
  <c r="U224" s="1"/>
  <c r="U226" s="1"/>
  <c r="U230" s="1"/>
  <c r="U231" s="1"/>
  <c r="N54" i="56"/>
  <c r="P37" i="60"/>
  <c r="P38" s="1"/>
  <c r="V31" i="55"/>
  <c r="R37" i="56"/>
  <c r="R38" s="1"/>
  <c r="K45" i="60" l="1"/>
  <c r="AH8" i="39"/>
  <c r="W8" i="57"/>
  <c r="P21" i="56"/>
  <c r="AF14" i="54"/>
  <c r="AG8" i="52"/>
  <c r="AG8" i="50"/>
  <c r="N8" i="60"/>
  <c r="T13" i="55"/>
  <c r="AG8" i="53"/>
  <c r="AG8" i="51"/>
  <c r="R43" i="56"/>
  <c r="P45"/>
  <c r="P50" s="1"/>
  <c r="P51" s="1"/>
  <c r="P54" s="1"/>
  <c r="R45"/>
  <c r="R50" s="1"/>
  <c r="R51" s="1"/>
  <c r="V43"/>
  <c r="V45" s="1"/>
  <c r="V50" s="1"/>
  <c r="V51" s="1"/>
  <c r="Q54"/>
  <c r="X223" i="57"/>
  <c r="X224" s="1"/>
  <c r="X226" s="1"/>
  <c r="X230" s="1"/>
  <c r="X231" s="1"/>
  <c r="I44" i="60"/>
  <c r="M35" i="55"/>
  <c r="K42" i="56"/>
  <c r="W223" i="57"/>
  <c r="W224" s="1"/>
  <c r="W226" s="1"/>
  <c r="U43" i="56"/>
  <c r="U45" s="1"/>
  <c r="U50" s="1"/>
  <c r="U51" s="1"/>
  <c r="R37" i="60"/>
  <c r="R38" s="1"/>
  <c r="X31" i="55"/>
  <c r="T37" i="56"/>
  <c r="T38" s="1"/>
  <c r="K50" i="60"/>
  <c r="T45"/>
  <c r="Z39" i="55"/>
  <c r="AC211" i="57"/>
  <c r="AC213" s="1"/>
  <c r="AC215" s="1"/>
  <c r="AC219" s="1"/>
  <c r="R44" i="60"/>
  <c r="T42" i="56"/>
  <c r="S54"/>
  <c r="Z223" i="57"/>
  <c r="Z224" s="1"/>
  <c r="Z226" s="1"/>
  <c r="Z230" s="1"/>
  <c r="Z231" s="1"/>
  <c r="T50" i="60"/>
  <c r="Y39" i="55"/>
  <c r="AB211" i="57"/>
  <c r="AB213" s="1"/>
  <c r="AB215" s="1"/>
  <c r="AB219" s="1"/>
  <c r="S45" i="60"/>
  <c r="S50" s="1"/>
  <c r="R43"/>
  <c r="R45" s="1"/>
  <c r="X36" i="55"/>
  <c r="AA212" i="57" s="1"/>
  <c r="T41" i="56"/>
  <c r="T43" s="1"/>
  <c r="N45" i="60"/>
  <c r="N50" s="1"/>
  <c r="Y223" i="57"/>
  <c r="Y224" s="1"/>
  <c r="Y226" s="1"/>
  <c r="R54" i="56"/>
  <c r="J44" i="60"/>
  <c r="L42" i="56"/>
  <c r="M43" i="60"/>
  <c r="O41" i="56"/>
  <c r="S36" i="55"/>
  <c r="V212" i="57" s="1"/>
  <c r="V39" i="55"/>
  <c r="Y211" i="57"/>
  <c r="Y213" s="1"/>
  <c r="Y215" s="1"/>
  <c r="Y219" s="1"/>
  <c r="Y230" s="1"/>
  <c r="Y231" s="1"/>
  <c r="J37" i="60"/>
  <c r="J38" s="1"/>
  <c r="P31" i="55"/>
  <c r="L37" i="56"/>
  <c r="L38" s="1"/>
  <c r="M44" i="60"/>
  <c r="O42" i="56"/>
  <c r="I37" i="60"/>
  <c r="K37" i="56"/>
  <c r="O31" i="55"/>
  <c r="M30"/>
  <c r="M31" s="1"/>
  <c r="M43" i="56"/>
  <c r="M45" s="1"/>
  <c r="M50" s="1"/>
  <c r="M51" s="1"/>
  <c r="J43" i="60"/>
  <c r="P36" i="55"/>
  <c r="S212" i="57" s="1"/>
  <c r="L41" i="56"/>
  <c r="M37" i="60"/>
  <c r="M38" s="1"/>
  <c r="O37" i="56"/>
  <c r="O38" s="1"/>
  <c r="S31" i="55"/>
  <c r="P45" i="60"/>
  <c r="P50" s="1"/>
  <c r="I43"/>
  <c r="K41" i="56"/>
  <c r="M34" i="55"/>
  <c r="M36" s="1"/>
  <c r="O36"/>
  <c r="R212" i="57" s="1"/>
  <c r="Q39" i="55"/>
  <c r="T211" i="57"/>
  <c r="T213" s="1"/>
  <c r="T215" s="1"/>
  <c r="T219" s="1"/>
  <c r="W211"/>
  <c r="W213" s="1"/>
  <c r="W215" s="1"/>
  <c r="W219" s="1"/>
  <c r="W230" s="1"/>
  <c r="W231" s="1"/>
  <c r="T39" i="55"/>
  <c r="AI8" i="39" l="1"/>
  <c r="X8" i="57"/>
  <c r="Q21" i="56"/>
  <c r="AG14" i="54"/>
  <c r="AH8" i="52"/>
  <c r="AH8" i="50"/>
  <c r="O8" i="60"/>
  <c r="U13" i="55"/>
  <c r="AH8" i="53"/>
  <c r="AH8" i="51"/>
  <c r="J45" i="60"/>
  <c r="J50" s="1"/>
  <c r="S39" i="55"/>
  <c r="V211" i="57"/>
  <c r="V213" s="1"/>
  <c r="V215" s="1"/>
  <c r="V219" s="1"/>
  <c r="O39" i="55"/>
  <c r="R211" i="57"/>
  <c r="R50" i="60"/>
  <c r="G44"/>
  <c r="K38" i="56"/>
  <c r="I37"/>
  <c r="I38" s="1"/>
  <c r="P212" i="57"/>
  <c r="I38" i="60"/>
  <c r="G37"/>
  <c r="G38" s="1"/>
  <c r="H38" i="43"/>
  <c r="L212" i="57"/>
  <c r="L43" i="56"/>
  <c r="L45" s="1"/>
  <c r="L50" s="1"/>
  <c r="L51" s="1"/>
  <c r="K43"/>
  <c r="I41"/>
  <c r="AB223" i="57"/>
  <c r="AB224" s="1"/>
  <c r="AB226" s="1"/>
  <c r="AB230" s="1"/>
  <c r="AB231" s="1"/>
  <c r="U54" i="56"/>
  <c r="V54"/>
  <c r="AC223" i="57"/>
  <c r="AC224" s="1"/>
  <c r="AC226" s="1"/>
  <c r="AC230" s="1"/>
  <c r="AC231" s="1"/>
  <c r="G43" i="60"/>
  <c r="G45" s="1"/>
  <c r="I45"/>
  <c r="M54" i="56"/>
  <c r="T223" i="57"/>
  <c r="T224" s="1"/>
  <c r="T226" s="1"/>
  <c r="T230" s="1"/>
  <c r="T231" s="1"/>
  <c r="O43" i="56"/>
  <c r="O45" s="1"/>
  <c r="O50" s="1"/>
  <c r="O51" s="1"/>
  <c r="T45"/>
  <c r="T50" s="1"/>
  <c r="T51" s="1"/>
  <c r="I42"/>
  <c r="M39" i="55"/>
  <c r="L211" i="57"/>
  <c r="L213" s="1"/>
  <c r="L215" s="1"/>
  <c r="L219" s="1"/>
  <c r="H37" i="43"/>
  <c r="P39" i="55"/>
  <c r="S211" i="57"/>
  <c r="S213" s="1"/>
  <c r="S215" s="1"/>
  <c r="S219" s="1"/>
  <c r="M45" i="60"/>
  <c r="M50" s="1"/>
  <c r="X39" i="55"/>
  <c r="AA211" i="57"/>
  <c r="AA213" s="1"/>
  <c r="AA215" s="1"/>
  <c r="AA219" s="1"/>
  <c r="AJ8" i="39" l="1"/>
  <c r="Y8" i="57"/>
  <c r="R21" i="56"/>
  <c r="AH14" i="54"/>
  <c r="AI8" i="52"/>
  <c r="AI8" i="50"/>
  <c r="P8" i="60"/>
  <c r="V13" i="55"/>
  <c r="AI8" i="53"/>
  <c r="AI8" i="51"/>
  <c r="V223" i="57"/>
  <c r="V224" s="1"/>
  <c r="V226" s="1"/>
  <c r="V230" s="1"/>
  <c r="V231" s="1"/>
  <c r="O54" i="56"/>
  <c r="L54"/>
  <c r="S223" i="57"/>
  <c r="S224" s="1"/>
  <c r="S226" s="1"/>
  <c r="T54" i="56"/>
  <c r="AA223" i="57"/>
  <c r="AA224" s="1"/>
  <c r="AA226" s="1"/>
  <c r="AA230" s="1"/>
  <c r="AA231" s="1"/>
  <c r="K45" i="56"/>
  <c r="K50" s="1"/>
  <c r="S230" i="57"/>
  <c r="S231" s="1"/>
  <c r="G50" i="60"/>
  <c r="G51" s="1"/>
  <c r="H39" i="43"/>
  <c r="H42" s="1"/>
  <c r="F37" s="1"/>
  <c r="I43" i="56"/>
  <c r="I45" s="1"/>
  <c r="I50" i="60"/>
  <c r="R213" i="57"/>
  <c r="R215" s="1"/>
  <c r="R219" s="1"/>
  <c r="P211"/>
  <c r="P213" s="1"/>
  <c r="P215" s="1"/>
  <c r="P219" s="1"/>
  <c r="AK8" i="39" l="1"/>
  <c r="Z8" i="57"/>
  <c r="S21" i="56"/>
  <c r="AI14" i="54"/>
  <c r="AJ8" i="52"/>
  <c r="AJ8" i="50"/>
  <c r="Q8" i="60"/>
  <c r="W13" i="55"/>
  <c r="AJ8" i="53"/>
  <c r="AJ8" i="51"/>
  <c r="E30" i="59"/>
  <c r="AG48" i="58"/>
  <c r="F21" i="43"/>
  <c r="F30"/>
  <c r="F31" s="1"/>
  <c r="F18"/>
  <c r="F9"/>
  <c r="F24" s="1"/>
  <c r="F12"/>
  <c r="F15"/>
  <c r="I50" i="56"/>
  <c r="I51" s="1"/>
  <c r="I54" s="1"/>
  <c r="K51"/>
  <c r="F38" i="43"/>
  <c r="F39" s="1"/>
  <c r="AL8" i="39" l="1"/>
  <c r="AK8" i="52"/>
  <c r="R8" i="60"/>
  <c r="X13" i="55"/>
  <c r="AK8" i="53"/>
  <c r="AK8" i="51"/>
  <c r="AA8" i="57"/>
  <c r="T21" i="56"/>
  <c r="AJ14" i="54"/>
  <c r="AK8" i="50"/>
  <c r="F42" i="43"/>
  <c r="R223" i="57"/>
  <c r="K54" i="56"/>
  <c r="E35" i="59"/>
  <c r="E38" s="1"/>
  <c r="L223" i="57"/>
  <c r="L224" s="1"/>
  <c r="L226" s="1"/>
  <c r="L230" s="1"/>
  <c r="H44" i="43"/>
  <c r="H46" s="1"/>
  <c r="H47" l="1"/>
  <c r="AM8" i="39"/>
  <c r="S8" i="60"/>
  <c r="Y13" i="55"/>
  <c r="AL8" i="53"/>
  <c r="AL8" i="51"/>
  <c r="AB8" i="57"/>
  <c r="U21" i="56"/>
  <c r="AK14" i="54"/>
  <c r="AL8" i="52"/>
  <c r="AL8" i="50"/>
  <c r="L231" i="57"/>
  <c r="R224"/>
  <c r="R226" s="1"/>
  <c r="R230" s="1"/>
  <c r="R231" s="1"/>
  <c r="P223"/>
  <c r="P224" s="1"/>
  <c r="P226" s="1"/>
  <c r="P230" s="1"/>
  <c r="P231" s="1"/>
  <c r="E39" i="59"/>
  <c r="T8" i="60" l="1"/>
  <c r="Z13" i="55"/>
  <c r="AM8" i="53"/>
  <c r="AM8" i="51"/>
  <c r="AC8" i="57"/>
  <c r="V21" i="56"/>
  <c r="AL14" i="54"/>
  <c r="AM8" i="52"/>
  <c r="AM8" i="50"/>
</calcChain>
</file>

<file path=xl/comments1.xml><?xml version="1.0" encoding="utf-8"?>
<comments xmlns="http://schemas.openxmlformats.org/spreadsheetml/2006/main">
  <authors>
    <author>Valued Acer Customer</author>
    <author>Gill Graaf</author>
  </authors>
  <commentList>
    <comment ref="H26" authorId="0">
      <text>
        <r>
          <rPr>
            <sz val="9"/>
            <color indexed="81"/>
            <rFont val="Tahoma"/>
            <family val="2"/>
          </rPr>
          <t>Is this an education or a conservation project ie would it fall under Jim (education) or Garth (conservation)</t>
        </r>
      </text>
    </comment>
    <comment ref="H27" authorId="0">
      <text>
        <r>
          <rPr>
            <sz val="9"/>
            <color indexed="81"/>
            <rFont val="Tahoma"/>
            <family val="2"/>
          </rPr>
          <t xml:space="preserve">Water, Waste, Energy or Biodiversity
</t>
        </r>
      </text>
    </comment>
    <comment ref="H28" authorId="0">
      <text>
        <r>
          <rPr>
            <sz val="9"/>
            <color indexed="81"/>
            <rFont val="Tahoma"/>
            <family val="2"/>
          </rPr>
          <t>Is it part of an existing programme eg Eco Schools, Mondi Wetlands, Eskom E &amp; S etc - please name the programme if applicable, otherwise leave it blank</t>
        </r>
      </text>
    </comment>
    <comment ref="H29" authorId="0">
      <text>
        <r>
          <rPr>
            <sz val="9"/>
            <color indexed="81"/>
            <rFont val="Tahoma"/>
            <family val="2"/>
          </rPr>
          <t>Who should we contact if we have queries or need to make changes</t>
        </r>
      </text>
    </comment>
    <comment ref="H33" authorId="1">
      <text>
        <r>
          <rPr>
            <sz val="9"/>
            <color indexed="81"/>
            <rFont val="Tahoma"/>
            <family val="2"/>
          </rPr>
          <t>How much has the funder agreed that they have available to fund the project.
Please always check if this is an exclusive or inclusive amount.  If it is exclusive and the funder is vat registered you should add vat to this total when completing the budget ie this is then the total excl vat.</t>
        </r>
      </text>
    </comment>
    <comment ref="H34" authorId="1">
      <text>
        <r>
          <rPr>
            <sz val="9"/>
            <color indexed="81"/>
            <rFont val="Tahoma"/>
            <family val="2"/>
          </rPr>
          <t xml:space="preserve">If the funder is vat registered you should be able to add vat to the "total agreed by funder".  The funder will claim this vat back from SARS. </t>
        </r>
        <r>
          <rPr>
            <b/>
            <sz val="9"/>
            <color indexed="81"/>
            <rFont val="Tahoma"/>
            <family val="2"/>
          </rPr>
          <t xml:space="preserve"> PLEASE CHECK THIS WITH THE FUNDER</t>
        </r>
      </text>
    </comment>
  </commentList>
</comments>
</file>

<file path=xl/comments2.xml><?xml version="1.0" encoding="utf-8"?>
<comments xmlns="http://schemas.openxmlformats.org/spreadsheetml/2006/main">
  <authors>
    <author>Valued Acer Customer</author>
  </authors>
  <commentList>
    <comment ref="X51" authorId="0">
      <text>
        <r>
          <rPr>
            <sz val="9"/>
            <color indexed="81"/>
            <rFont val="Tahoma"/>
            <family val="2"/>
          </rPr>
          <t>Should be a minimum of 15 %</t>
        </r>
      </text>
    </comment>
  </commentList>
</comments>
</file>

<file path=xl/comments3.xml><?xml version="1.0" encoding="utf-8"?>
<comments xmlns="http://schemas.openxmlformats.org/spreadsheetml/2006/main">
  <authors>
    <author>Valued Acer Customer</author>
  </authors>
  <commentList>
    <comment ref="Q8" authorId="0">
      <text>
        <r>
          <rPr>
            <sz val="9"/>
            <color indexed="81"/>
            <rFont val="Tahoma"/>
            <family val="2"/>
          </rPr>
          <t>Only applicable to
 time</t>
        </r>
      </text>
    </comment>
  </commentList>
</comments>
</file>

<file path=xl/comments4.xml><?xml version="1.0" encoding="utf-8"?>
<comments xmlns="http://schemas.openxmlformats.org/spreadsheetml/2006/main">
  <authors>
    <author>Valued Acer Customer</author>
  </authors>
  <commentList>
    <comment ref="Q8" authorId="0">
      <text>
        <r>
          <rPr>
            <sz val="9"/>
            <color indexed="81"/>
            <rFont val="Tahoma"/>
            <family val="2"/>
          </rPr>
          <t>Only applicable to
 time</t>
        </r>
      </text>
    </comment>
  </commentList>
</comments>
</file>

<file path=xl/comments5.xml><?xml version="1.0" encoding="utf-8"?>
<comments xmlns="http://schemas.openxmlformats.org/spreadsheetml/2006/main">
  <authors>
    <author>Valued Acer Customer</author>
  </authors>
  <commentList>
    <comment ref="Q8" authorId="0">
      <text>
        <r>
          <rPr>
            <sz val="9"/>
            <color indexed="81"/>
            <rFont val="Tahoma"/>
            <family val="2"/>
          </rPr>
          <t>Only applicable to
 time</t>
        </r>
      </text>
    </comment>
  </commentList>
</comments>
</file>

<file path=xl/comments6.xml><?xml version="1.0" encoding="utf-8"?>
<comments xmlns="http://schemas.openxmlformats.org/spreadsheetml/2006/main">
  <authors>
    <author>Valued Acer Customer</author>
  </authors>
  <commentList>
    <comment ref="Q8" authorId="0">
      <text>
        <r>
          <rPr>
            <sz val="9"/>
            <color indexed="81"/>
            <rFont val="Tahoma"/>
            <family val="2"/>
          </rPr>
          <t>Only applicable to
 time</t>
        </r>
      </text>
    </comment>
  </commentList>
</comments>
</file>

<file path=xl/comments7.xml><?xml version="1.0" encoding="utf-8"?>
<comments xmlns="http://schemas.openxmlformats.org/spreadsheetml/2006/main">
  <authors>
    <author>Valued Acer Customer</author>
  </authors>
  <commentList>
    <comment ref="Q8" authorId="0">
      <text>
        <r>
          <rPr>
            <sz val="9"/>
            <color indexed="81"/>
            <rFont val="Tahoma"/>
            <family val="2"/>
          </rPr>
          <t>Only applicable to
 time</t>
        </r>
      </text>
    </comment>
  </commentList>
</comments>
</file>

<file path=xl/sharedStrings.xml><?xml version="1.0" encoding="utf-8"?>
<sst xmlns="http://schemas.openxmlformats.org/spreadsheetml/2006/main" count="824" uniqueCount="450">
  <si>
    <t>TOTAL</t>
  </si>
  <si>
    <t>No</t>
  </si>
  <si>
    <t>%</t>
  </si>
  <si>
    <t>Audit Fees</t>
  </si>
  <si>
    <t>Year 1</t>
  </si>
  <si>
    <t>Regional Management Fees</t>
  </si>
  <si>
    <t>PROJECT DETAILS</t>
  </si>
  <si>
    <t>New Project Name:</t>
  </si>
  <si>
    <t>Funder:</t>
  </si>
  <si>
    <t>Region:</t>
  </si>
  <si>
    <t>VAT</t>
  </si>
  <si>
    <t>YEAR 1</t>
  </si>
  <si>
    <t>Total</t>
  </si>
  <si>
    <t>SPECIFIC PROJECT BUDGET</t>
  </si>
  <si>
    <t>SUMMARY</t>
  </si>
  <si>
    <t>Brief Description of Project:</t>
  </si>
  <si>
    <t>AUDIT &amp; MANAGEMENT FEES</t>
  </si>
  <si>
    <t>Sub-Activity</t>
  </si>
  <si>
    <t>Activity</t>
  </si>
  <si>
    <t>1.1.1</t>
  </si>
  <si>
    <t>1.1.2</t>
  </si>
  <si>
    <t>1.1.3</t>
  </si>
  <si>
    <t>1.1.4</t>
  </si>
  <si>
    <t>1.2.1</t>
  </si>
  <si>
    <t>1.2.2</t>
  </si>
  <si>
    <t>1.2.3</t>
  </si>
  <si>
    <t>1.2.4</t>
  </si>
  <si>
    <t>Unit Type</t>
  </si>
  <si>
    <t>Rate</t>
  </si>
  <si>
    <t>Prizes</t>
  </si>
  <si>
    <t xml:space="preserve">Bank Charges </t>
  </si>
  <si>
    <t xml:space="preserve">Payroll Outsourcing </t>
  </si>
  <si>
    <t xml:space="preserve">Staff Recruitment </t>
  </si>
  <si>
    <t xml:space="preserve">Other Staff Costs </t>
  </si>
  <si>
    <t>Wages</t>
  </si>
  <si>
    <t xml:space="preserve">Legal Fees </t>
  </si>
  <si>
    <t>Expert Support</t>
  </si>
  <si>
    <t>Membership Fees</t>
  </si>
  <si>
    <t xml:space="preserve">Subscriptions </t>
  </si>
  <si>
    <t xml:space="preserve">Insurance </t>
  </si>
  <si>
    <t xml:space="preserve">Postage </t>
  </si>
  <si>
    <t xml:space="preserve">Printing &amp; Photocopying </t>
  </si>
  <si>
    <t xml:space="preserve">Stationery </t>
  </si>
  <si>
    <t xml:space="preserve">Telephone Internet </t>
  </si>
  <si>
    <t xml:space="preserve">Telephone &amp; Fax </t>
  </si>
  <si>
    <t xml:space="preserve">Cell Phones </t>
  </si>
  <si>
    <t xml:space="preserve">Computer Software Licences </t>
  </si>
  <si>
    <t xml:space="preserve">Printer Cartridges </t>
  </si>
  <si>
    <t xml:space="preserve">Computer Hardware </t>
  </si>
  <si>
    <t xml:space="preserve">Computer Repairs &amp; Maintenance </t>
  </si>
  <si>
    <t xml:space="preserve">Equipment Leasing </t>
  </si>
  <si>
    <t>Tools &amp; Equipment</t>
  </si>
  <si>
    <t xml:space="preserve">Office Furniture &amp; Equipment </t>
  </si>
  <si>
    <t xml:space="preserve">Office Equipment Repairs &amp; Maintenance </t>
  </si>
  <si>
    <t>Other Equipment Repairs &amp; Maintenance</t>
  </si>
  <si>
    <t>Cleaning</t>
  </si>
  <si>
    <t xml:space="preserve">Building Repairs &amp; Maintenance </t>
  </si>
  <si>
    <t xml:space="preserve">Security </t>
  </si>
  <si>
    <t xml:space="preserve">Entertainment </t>
  </si>
  <si>
    <t>Contributors</t>
  </si>
  <si>
    <t xml:space="preserve">Advertising </t>
  </si>
  <si>
    <t xml:space="preserve">News Clippings </t>
  </si>
  <si>
    <t>Website Management</t>
  </si>
  <si>
    <t xml:space="preserve">WESSA Vehicle Usage </t>
  </si>
  <si>
    <t xml:space="preserve">Car Hire </t>
  </si>
  <si>
    <t xml:space="preserve">Tolls &amp; Parking </t>
  </si>
  <si>
    <t xml:space="preserve">Local Airfares </t>
  </si>
  <si>
    <t xml:space="preserve">International Airfares </t>
  </si>
  <si>
    <t xml:space="preserve">Other Travel Expenses </t>
  </si>
  <si>
    <t xml:space="preserve">Accommodation </t>
  </si>
  <si>
    <t xml:space="preserve">Subsistence </t>
  </si>
  <si>
    <t>Education Management Fees</t>
  </si>
  <si>
    <t>Conservation Management Fees</t>
  </si>
  <si>
    <t>Central Services Management Fees</t>
  </si>
  <si>
    <t>Transfers to 3rd Parties</t>
  </si>
  <si>
    <t>Transfers to Regions</t>
  </si>
  <si>
    <t>payroll is outsourced, HR Torque charge a set rate per employee per month for this service</t>
  </si>
  <si>
    <t>fees paid to an employment agency for placing staff</t>
  </si>
  <si>
    <t>WESSA membership fees</t>
  </si>
  <si>
    <t>annual fees for magazines (not WESSA publications) and publications and membership to other organisations</t>
  </si>
  <si>
    <t>includes stamps and courier fees</t>
  </si>
  <si>
    <t>monthly rental for photocopiers, fax machines etc</t>
  </si>
  <si>
    <t>Property Repairs &amp; Maintenance</t>
  </si>
  <si>
    <t>repairs to fences, roads, gates etc</t>
  </si>
  <si>
    <t>PROJECT OPERATING COSTS</t>
  </si>
  <si>
    <t>GENERAL ADMIN</t>
  </si>
  <si>
    <t>OTHER STAFF COSTS</t>
  </si>
  <si>
    <t>PROFESSIONAL FEES</t>
  </si>
  <si>
    <t>MEMBERSHIP &amp; REGISTRATION FEES</t>
  </si>
  <si>
    <t>INSURANCE</t>
  </si>
  <si>
    <t>STATIONERY &amp; PRINTING</t>
  </si>
  <si>
    <t>TELEPHONE</t>
  </si>
  <si>
    <t>COMPUTERS</t>
  </si>
  <si>
    <t>OFFICE EQUIPMENT</t>
  </si>
  <si>
    <t>PROPERTY &amp; BUILDINGS</t>
  </si>
  <si>
    <t>ENTERTAINMENT</t>
  </si>
  <si>
    <t>CONFERENCES &amp; WORKSHOPS &amp; MEETINGS</t>
  </si>
  <si>
    <t>MAGAZINES &amp; NEWSLETTERS</t>
  </si>
  <si>
    <t>MARKETING</t>
  </si>
  <si>
    <t>RESOURCES</t>
  </si>
  <si>
    <t>TRAVEL</t>
  </si>
  <si>
    <t>AUDIT FEES</t>
  </si>
  <si>
    <t>MANAGEMENT FEES</t>
  </si>
  <si>
    <t>Environment Magazine</t>
  </si>
  <si>
    <t>Envirokids Magazine</t>
  </si>
  <si>
    <t>Sharenet Resources</t>
  </si>
  <si>
    <t>TRANSFERS</t>
  </si>
  <si>
    <t>FIXED ASSETS</t>
  </si>
  <si>
    <t>Vehicles</t>
  </si>
  <si>
    <t>Computer Software</t>
  </si>
  <si>
    <t>Computer Hardware</t>
  </si>
  <si>
    <t>Office Furniture &amp; Equipment</t>
  </si>
  <si>
    <t>Other Equipment</t>
  </si>
  <si>
    <t>ACCOUNTS LISTING</t>
  </si>
  <si>
    <t>Other</t>
  </si>
  <si>
    <t>000000</t>
  </si>
  <si>
    <t>OTHER</t>
  </si>
  <si>
    <r>
      <t xml:space="preserve">any item not listed in the accounts below - </t>
    </r>
    <r>
      <rPr>
        <b/>
        <sz val="8"/>
        <color indexed="10"/>
        <rFont val="Arial"/>
        <family val="2"/>
      </rPr>
      <t>PLEASE INSERT A COMMENT IF YOU USE THIS CODE GIVING DETAILS OF WHAT IT IS FOR</t>
    </r>
  </si>
  <si>
    <t>printer cartridges should not be allocated to stationery</t>
  </si>
  <si>
    <t>certain software packages require that we pay a yearly licence fee eg Accpac, Antivirus etc</t>
  </si>
  <si>
    <t>purchase of small items of hardware eg mouse, memory stick.  Purchase of new computers should be allocated to Fixed Assets</t>
  </si>
  <si>
    <t>fix your email, move a cable, make your computer start</t>
  </si>
  <si>
    <t>repairs to the roof, painting, refurbishment of buildingss</t>
  </si>
  <si>
    <t>this is for small items not considered assets eg dustbins, multiplugs etc</t>
  </si>
  <si>
    <t>pens, pencils, paper - no printer cartridges</t>
  </si>
  <si>
    <t>consultants - does not include any WESSA staff, any claims for WESSA staff should go under salaries recovered</t>
  </si>
  <si>
    <t xml:space="preserve">423600     Stationery </t>
  </si>
  <si>
    <t xml:space="preserve">423500     Printing &amp; Photocopying </t>
  </si>
  <si>
    <t>Travel Claim  - WESSA staff</t>
  </si>
  <si>
    <t>Travel Claim - Other</t>
  </si>
  <si>
    <t>travel claims from WESSA employees - these must go through payroll</t>
  </si>
  <si>
    <t>travel claims from anyone that does not work for WESSA - paid directly to claimant</t>
  </si>
  <si>
    <t>Objective / Result</t>
  </si>
  <si>
    <t>1.1.5</t>
  </si>
  <si>
    <t>1.1.6</t>
  </si>
  <si>
    <t>1.2.5</t>
  </si>
  <si>
    <t>1.2.6</t>
  </si>
  <si>
    <t>Objective 1</t>
  </si>
  <si>
    <t>OBJECTIVE 1</t>
  </si>
  <si>
    <t>1.3.1</t>
  </si>
  <si>
    <t>1.3.2</t>
  </si>
  <si>
    <t>1.3.3</t>
  </si>
  <si>
    <t>1.3.4</t>
  </si>
  <si>
    <t>1.3.5</t>
  </si>
  <si>
    <t>1.3.6</t>
  </si>
  <si>
    <t>1.4.1</t>
  </si>
  <si>
    <t>1.4.2</t>
  </si>
  <si>
    <t>1.4.3</t>
  </si>
  <si>
    <t>1.4.4</t>
  </si>
  <si>
    <t>1.4.5</t>
  </si>
  <si>
    <t>1.4.6</t>
  </si>
  <si>
    <t>Unit</t>
  </si>
  <si>
    <t>Venue Hire</t>
  </si>
  <si>
    <t>Catering</t>
  </si>
  <si>
    <t>OBJECTIVE 2</t>
  </si>
  <si>
    <t>2.1.1</t>
  </si>
  <si>
    <t>2.1.2</t>
  </si>
  <si>
    <t>2.1.3</t>
  </si>
  <si>
    <t>2.1.4</t>
  </si>
  <si>
    <t>2.1.5</t>
  </si>
  <si>
    <t>2.1.6</t>
  </si>
  <si>
    <t>2.2.1</t>
  </si>
  <si>
    <t>2.2.2</t>
  </si>
  <si>
    <t>2.2.3</t>
  </si>
  <si>
    <t>2.2.4</t>
  </si>
  <si>
    <t>2.2.5</t>
  </si>
  <si>
    <t>2.2.6</t>
  </si>
  <si>
    <t>2.3.1</t>
  </si>
  <si>
    <t>2.3.2</t>
  </si>
  <si>
    <t>2.3.3</t>
  </si>
  <si>
    <t>2.3.4</t>
  </si>
  <si>
    <t>2.3.5</t>
  </si>
  <si>
    <t>2.3.6</t>
  </si>
  <si>
    <t>2.4.1</t>
  </si>
  <si>
    <t>2.4.2</t>
  </si>
  <si>
    <t>2.4.3</t>
  </si>
  <si>
    <t>2.4.4</t>
  </si>
  <si>
    <t>2.4.5</t>
  </si>
  <si>
    <t>2.4.6</t>
  </si>
  <si>
    <t>OBJECTIVE 3</t>
  </si>
  <si>
    <t>3.3.1</t>
  </si>
  <si>
    <t>3.3.2</t>
  </si>
  <si>
    <t>3.1.1</t>
  </si>
  <si>
    <t>3.1.2</t>
  </si>
  <si>
    <t>3.1.3</t>
  </si>
  <si>
    <t>3.1.4</t>
  </si>
  <si>
    <t>3.1.5</t>
  </si>
  <si>
    <t>3.1.6</t>
  </si>
  <si>
    <t>3.2.1</t>
  </si>
  <si>
    <t>3.2.2</t>
  </si>
  <si>
    <t>3.2.3</t>
  </si>
  <si>
    <t>3.2.4</t>
  </si>
  <si>
    <t>3.2.5</t>
  </si>
  <si>
    <t>3.2.6</t>
  </si>
  <si>
    <t>3.3.3</t>
  </si>
  <si>
    <t>3.3.4</t>
  </si>
  <si>
    <t>3.3.5</t>
  </si>
  <si>
    <t>3.3.6</t>
  </si>
  <si>
    <t>3.4.1</t>
  </si>
  <si>
    <t>3.4.2</t>
  </si>
  <si>
    <t>3.4.3</t>
  </si>
  <si>
    <t>3.4.4</t>
  </si>
  <si>
    <t>3.4.5</t>
  </si>
  <si>
    <t>3.4.6</t>
  </si>
  <si>
    <t>OBJECTIVE 4</t>
  </si>
  <si>
    <t>OBJECTIVE 5</t>
  </si>
  <si>
    <t>5.1.1</t>
  </si>
  <si>
    <t>5.1.2</t>
  </si>
  <si>
    <t>5.1.3</t>
  </si>
  <si>
    <t>5.1.4</t>
  </si>
  <si>
    <t>5.1.5</t>
  </si>
  <si>
    <t>5.1.6</t>
  </si>
  <si>
    <t>4.1.1</t>
  </si>
  <si>
    <t>4.1.2</t>
  </si>
  <si>
    <t>4.1.3</t>
  </si>
  <si>
    <t>4.1.4</t>
  </si>
  <si>
    <t>4.1.5</t>
  </si>
  <si>
    <t>4.1.6</t>
  </si>
  <si>
    <t>4.2.1</t>
  </si>
  <si>
    <t>4.2.2</t>
  </si>
  <si>
    <t>4.2.3</t>
  </si>
  <si>
    <t>4.2.4</t>
  </si>
  <si>
    <t>4.2.5</t>
  </si>
  <si>
    <t>4.2.6</t>
  </si>
  <si>
    <t>4.3.1</t>
  </si>
  <si>
    <t>4.3.2</t>
  </si>
  <si>
    <t>4.3.3</t>
  </si>
  <si>
    <t>4.3.4</t>
  </si>
  <si>
    <t>4.3.5</t>
  </si>
  <si>
    <t>4.3.6</t>
  </si>
  <si>
    <t>4.4.1</t>
  </si>
  <si>
    <t>4.4.2</t>
  </si>
  <si>
    <t>4.4.3</t>
  </si>
  <si>
    <t>4.4.4</t>
  </si>
  <si>
    <t>4.4.5</t>
  </si>
  <si>
    <t>4.4.6</t>
  </si>
  <si>
    <t>5.2.1</t>
  </si>
  <si>
    <t>5.2.2</t>
  </si>
  <si>
    <t>5.2.3</t>
  </si>
  <si>
    <t>5.2.4</t>
  </si>
  <si>
    <t>5.2.5</t>
  </si>
  <si>
    <t>5.2.6</t>
  </si>
  <si>
    <t>5.3.1</t>
  </si>
  <si>
    <t>5.3.2</t>
  </si>
  <si>
    <t>5.3.3</t>
  </si>
  <si>
    <t>5.3.4</t>
  </si>
  <si>
    <t>5.3.5</t>
  </si>
  <si>
    <t>5.3.6</t>
  </si>
  <si>
    <t>5.4.1</t>
  </si>
  <si>
    <t>5.4.2</t>
  </si>
  <si>
    <t>5.4.3</t>
  </si>
  <si>
    <t>5.4.4</t>
  </si>
  <si>
    <t>5.4.5</t>
  </si>
  <si>
    <t>5.4.6</t>
  </si>
  <si>
    <t xml:space="preserve">221700     Insurance </t>
  </si>
  <si>
    <t xml:space="preserve">461100     Telephone Internet </t>
  </si>
  <si>
    <t xml:space="preserve">461300     Telephone &amp; Fax </t>
  </si>
  <si>
    <t xml:space="preserve">461400     Cell Phones </t>
  </si>
  <si>
    <t xml:space="preserve">264300     Office Rent </t>
  </si>
  <si>
    <t xml:space="preserve">241500     Marketing </t>
  </si>
  <si>
    <t>474100     Website Management</t>
  </si>
  <si>
    <t xml:space="preserve">204900     Bank Charges </t>
  </si>
  <si>
    <t xml:space="preserve">208300     Printer Cartridges </t>
  </si>
  <si>
    <t xml:space="preserve">411300     Security </t>
  </si>
  <si>
    <t>Management Fees</t>
  </si>
  <si>
    <t>Contribution towards the National annual consolidated audit carried out by Deloitte.  Should a project require an independant audit this must be budgeted for separately under an objective.</t>
  </si>
  <si>
    <t>Objective</t>
  </si>
  <si>
    <t>Objective 2</t>
  </si>
  <si>
    <t>Objective 3</t>
  </si>
  <si>
    <t>Objective 4</t>
  </si>
  <si>
    <t>Objective 5</t>
  </si>
  <si>
    <t>Total Expenses before Audit &amp; Management Fees</t>
  </si>
  <si>
    <t>Education / Conservation / Region Management Fees</t>
  </si>
  <si>
    <t>TOTAL AUDIT &amp; MANAGEMENT FEES</t>
  </si>
  <si>
    <t>TOTAL OBJECTIVE 5</t>
  </si>
  <si>
    <t>TOTAL OBJECTIVE 4</t>
  </si>
  <si>
    <t>TOTAL OBJECTIVE 3</t>
  </si>
  <si>
    <t>TOTAL OBJECTIVE 2</t>
  </si>
  <si>
    <t>TOTAL OBJECTIVE 1</t>
  </si>
  <si>
    <t>As per the WESSA policy every project will be charged a 10% management fee, regardless of what the funder is prepared to pay.  Should a funder not be prepared to pay 10 % a motivation needs to be given on how the shortfall will be funded.</t>
  </si>
  <si>
    <t>TOTAL EXPENSES</t>
  </si>
  <si>
    <t>Vat</t>
  </si>
  <si>
    <t>TOTAL VAT</t>
  </si>
  <si>
    <t>Foreign Funders</t>
  </si>
  <si>
    <t>If the funding is from a foreign donor and is coming directly from overseas it is not necessary to add vat. Eg US Aid</t>
  </si>
  <si>
    <t>Funders that are not Vat Registered</t>
  </si>
  <si>
    <t>IT IS STRONGLY RECOMMENDED THAT YOU CONTACT GILL GRAAF DIRECTLY TO CLARIFY ANY VAT QUERIES - DO NOT GUESS</t>
  </si>
  <si>
    <t>If a funder is not Vat registered it must be determined whether or not WESSA will be providing a service to that funder.  If WESSA is providing a service then the vat will be inclusive of the total project funding ie 14% of what the funder is prepared to pay will be for Vat  and the budget must be adjusted accordingly.  If WESSA are not providing a service then it is not necessary to include Vat.  A service includes marketing where a funder requests that a logo or reference to their organisation is included on any signage or documentation.  Eg SANBI is not vat registered</t>
  </si>
  <si>
    <t>VAT should be added to all agreements as WESSA is vat registered, as are the majority of our funders.  WESSA pays the output Vat to SARS and the funder then claims it back as input Vat from SARS.  The exceptions are as follows:</t>
  </si>
  <si>
    <t>All project proposals must reflect the vat exclusive and the vat inclusive amount.</t>
  </si>
  <si>
    <t>please only use this account if you are positive that the item does not fit with one of the codes listed below - if you are unsure of a code please contact Gill Graaf for clarity</t>
  </si>
  <si>
    <t>TOTAL PROJECT FUNDING (incl Vat)</t>
  </si>
  <si>
    <t>TOTAL PROJECT FUNDING (excl vat)</t>
  </si>
  <si>
    <t>This is the summary that should appear in the agreement or MOU and which the payments from the funder will be based on.  A more detailed Appendix should also be attached to the agreement or MOU to show the breakdown of these amounts.</t>
  </si>
  <si>
    <t>APPENDIX</t>
  </si>
  <si>
    <t xml:space="preserve">This document should be attached to the agreement or MOU as supporting documentation to the summary.  </t>
  </si>
  <si>
    <t>TOTAL PROJECT EXPENSES BEFORE AUDIT &amp; MANAGEMENT FEES</t>
  </si>
  <si>
    <t xml:space="preserve">Subtotal 1:       </t>
  </si>
  <si>
    <t xml:space="preserve">Subtotal 2:       </t>
  </si>
  <si>
    <t xml:space="preserve">Subtotal 3:       </t>
  </si>
  <si>
    <t xml:space="preserve">Subtotal 4:       </t>
  </si>
  <si>
    <t xml:space="preserve">Subtotal 5:       </t>
  </si>
  <si>
    <t xml:space="preserve">Subtotal 6:       </t>
  </si>
  <si>
    <t>Audit &amp; Management Fees</t>
  </si>
  <si>
    <t>TOTAL PROJECT EXPENSES (EXCL VAT)</t>
  </si>
  <si>
    <t xml:space="preserve">Total Audit &amp; Management Fees:         </t>
  </si>
  <si>
    <t xml:space="preserve">Total Vat:    </t>
  </si>
  <si>
    <t>TOTAL PROJECT EXPENSES (INCL VAT)</t>
  </si>
  <si>
    <t xml:space="preserve">263700     Postage </t>
  </si>
  <si>
    <t xml:space="preserve">208400     Computer Software </t>
  </si>
  <si>
    <t xml:space="preserve">208500     Computer Hardware </t>
  </si>
  <si>
    <t xml:space="preserve">208600     Computer Repairs &amp; Maintenance </t>
  </si>
  <si>
    <t xml:space="preserve">218700     Equipment Leasing </t>
  </si>
  <si>
    <t xml:space="preserve">220200     Office Furniture &amp; Equipment </t>
  </si>
  <si>
    <t>Education/Conservation:</t>
  </si>
  <si>
    <t>Please complete all fields - Accpac account codes cannot be created without this information</t>
  </si>
  <si>
    <t>Project Start Month:</t>
  </si>
  <si>
    <t>Project End Month:</t>
  </si>
  <si>
    <t>Budget/Proposal Compiled By:</t>
  </si>
  <si>
    <t>Proposed Project Manager:</t>
  </si>
  <si>
    <t>Umbrella Project:</t>
  </si>
  <si>
    <t>Plants &amp; Seedlings</t>
  </si>
  <si>
    <t>Green Technologies</t>
  </si>
  <si>
    <t>Water Tanks</t>
  </si>
  <si>
    <t>Tools</t>
  </si>
  <si>
    <t>Films &amp; Productions</t>
  </si>
  <si>
    <t>seedlings, fertilisers</t>
  </si>
  <si>
    <t>solar cookers, solar panels, hot boxes - includes building materials for installations</t>
  </si>
  <si>
    <t>spades, hose pipes, wheelbarrows</t>
  </si>
  <si>
    <t>water tanks - include any installation costs</t>
  </si>
  <si>
    <t>Course Fees</t>
  </si>
  <si>
    <t>Attendance Registration Fees</t>
  </si>
  <si>
    <t>Gate &amp; Entrance Fees</t>
  </si>
  <si>
    <t>registration fees to attend a course</t>
  </si>
  <si>
    <t>registration fees to attend a conference or workshop</t>
  </si>
  <si>
    <t>gate or entrance fees for an outing</t>
  </si>
  <si>
    <t>payments to 3rd parties (not WESSA employees) for writing articles etc</t>
  </si>
  <si>
    <t>Marketing Materials</t>
  </si>
  <si>
    <t>Exhibition Participation Fees</t>
  </si>
  <si>
    <t>Logo Merchandise</t>
  </si>
  <si>
    <t>costs for stands at conferences, special events etc</t>
  </si>
  <si>
    <t>monitoring of key words in media eg WESSA, Blue Flag, Mondi Wetlands, Environment</t>
  </si>
  <si>
    <t>WESSA branded items eg clothing, name badges</t>
  </si>
  <si>
    <t>THIS FIGURE MUST BE R0.00</t>
  </si>
  <si>
    <t>Herbicides &amp; Chemicals</t>
  </si>
  <si>
    <t>Office Rent</t>
  </si>
  <si>
    <t>brochures, banners, posters</t>
  </si>
  <si>
    <t>Uniforms &amp; Protective Clothing</t>
  </si>
  <si>
    <t>a daily allowance paid to delegates attending a workshop or course</t>
  </si>
  <si>
    <t>Public Transport</t>
  </si>
  <si>
    <t>Per Diem &amp; Stipends</t>
  </si>
  <si>
    <t>Gifts</t>
  </si>
  <si>
    <t>promotional gifts and gifts for individual people eg speakers</t>
  </si>
  <si>
    <t>Maximum R170 per day with certain rules - please see full policy on the WESSA intranet</t>
  </si>
  <si>
    <t>Equipment Hire</t>
  </si>
  <si>
    <t>filming, production crews, sets</t>
  </si>
  <si>
    <t>Staff Training</t>
  </si>
  <si>
    <t>other equipment is items such as cameras, power tools etc</t>
  </si>
  <si>
    <t>Core Focus Area:</t>
  </si>
  <si>
    <t>IT IS ONLY NECESSARY TO COMPLETE THE SHEETS HIGHLIGHTED IN YELLOW</t>
  </si>
  <si>
    <t>THE RED SHEET IS FOR INFORMATION PURPOSES ONLY</t>
  </si>
  <si>
    <t>Item</t>
  </si>
  <si>
    <t>This amount must be 0.00</t>
  </si>
  <si>
    <t>rate per unit (hour/day/month) recovered from a funder for services rendered by WESSA staff- this is not a salary</t>
  </si>
  <si>
    <t>Total Objectives</t>
  </si>
  <si>
    <t>WESSA Office Costs</t>
  </si>
  <si>
    <t>TOTAL OBJECTIVES</t>
  </si>
  <si>
    <t>TOTAL WESSA OFFICE COSTS</t>
  </si>
  <si>
    <t>WESSA OFFICE COSTS</t>
  </si>
  <si>
    <t>WESSA PROFESSIONAL FEES</t>
  </si>
  <si>
    <t>WESSA Professional Fees</t>
  </si>
  <si>
    <t>% Management Fee:</t>
  </si>
  <si>
    <t>SURPLUS BUDGET CALCULATION</t>
  </si>
  <si>
    <t xml:space="preserve">   Please complete areas shaded in green</t>
  </si>
  <si>
    <t>Project name</t>
  </si>
  <si>
    <t>Funder</t>
  </si>
  <si>
    <t xml:space="preserve">Project No     </t>
  </si>
  <si>
    <t>Project Manager</t>
  </si>
  <si>
    <t>National / Region</t>
  </si>
  <si>
    <t xml:space="preserve">Start Date     </t>
  </si>
  <si>
    <t xml:space="preserve">End Date     </t>
  </si>
  <si>
    <t>(WESSA employees only)</t>
  </si>
  <si>
    <t>Name</t>
  </si>
  <si>
    <t>Position</t>
  </si>
  <si>
    <t>Cost Price</t>
  </si>
  <si>
    <t>Recovery as per Contract</t>
  </si>
  <si>
    <t>Surplus</t>
  </si>
  <si>
    <t>No Units</t>
  </si>
  <si>
    <t>O/Head Rate</t>
  </si>
  <si>
    <t>Excl Overhead</t>
  </si>
  <si>
    <t>Incl Overhead</t>
  </si>
  <si>
    <t>TOTAL FEES</t>
  </si>
  <si>
    <t>OTHER WESSA RECOVERIES</t>
  </si>
  <si>
    <t>(Payments made to WESSA only)</t>
  </si>
  <si>
    <t>OTHER 3RD PARTY PAYMENTS</t>
  </si>
  <si>
    <t>(All other expenses)</t>
  </si>
  <si>
    <t>Cost</t>
  </si>
  <si>
    <t>Recovery</t>
  </si>
  <si>
    <t>TOTAL REIMBURSABLES</t>
  </si>
  <si>
    <t>TOTAL EXPENSES BEFORE AUDIT &amp; MANAGEMENT FEES</t>
  </si>
  <si>
    <t>TOTAL PROJECT EXPENSES</t>
  </si>
  <si>
    <t>This figure must agree with the "Project Funding (Excl Vat)" amount on the Summary Sheet of the Specific Project Template</t>
  </si>
  <si>
    <t>Contribution Margin on Fees</t>
  </si>
  <si>
    <t>Contribution Margin on Project Total</t>
  </si>
  <si>
    <t>Surplus vs Cost</t>
  </si>
  <si>
    <t>Surplus vs Total Funding</t>
  </si>
  <si>
    <t>Please note minimum requirement</t>
  </si>
  <si>
    <t>Project Manager:</t>
  </si>
  <si>
    <t>Director:</t>
  </si>
  <si>
    <t>PMU:</t>
  </si>
  <si>
    <t>Finance:</t>
  </si>
  <si>
    <t>COO:</t>
  </si>
  <si>
    <t>CEO:</t>
  </si>
  <si>
    <t>print name</t>
  </si>
  <si>
    <t>signature</t>
  </si>
  <si>
    <t>date</t>
  </si>
  <si>
    <t>FUNDER CATEGORIES</t>
  </si>
  <si>
    <t>These are the categories or line items that will appear on the contract with the funder.  Each line item on the objective sheets should be allocated a category number.  This allows us to then sort the items according to how the funder would like to see them</t>
  </si>
  <si>
    <t>Category</t>
  </si>
  <si>
    <t>Person/Position</t>
  </si>
  <si>
    <t>Project Management</t>
  </si>
  <si>
    <t>Financial Management</t>
  </si>
  <si>
    <t>Reporting Requirements</t>
  </si>
  <si>
    <t>The contribution that a project will make towards the general running and administration of WESSA.  It is not possible to allocate these costs directly to a project as the costs apply to WESSA as a whole.  WESSA Office Costs does not include any contributions towards an employees time.  This cost is not part of the management and audit fees.</t>
  </si>
  <si>
    <t>REPORTING REQUIREMENTS</t>
  </si>
  <si>
    <t>All projects require input from the Project Management Unit and Finance Unit.  This is the contribution that a project will make towards these costs to cover all reporting information that is required.</t>
  </si>
  <si>
    <t>Vat @ 14%</t>
  </si>
  <si>
    <t>Contribution towards costs of having an equipped office eg computer, telephone etc that cannot be directly attributed to a project</t>
  </si>
  <si>
    <r>
      <t xml:space="preserve">THE </t>
    </r>
    <r>
      <rPr>
        <b/>
        <sz val="8"/>
        <color indexed="40"/>
        <rFont val="Arial"/>
        <family val="2"/>
      </rPr>
      <t xml:space="preserve">BLUE, </t>
    </r>
    <r>
      <rPr>
        <b/>
        <sz val="8"/>
        <color indexed="11"/>
        <rFont val="Arial"/>
        <family val="2"/>
      </rPr>
      <t>GREEN</t>
    </r>
    <r>
      <rPr>
        <b/>
        <sz val="8"/>
        <color indexed="8"/>
        <rFont val="Arial"/>
        <family val="2"/>
      </rPr>
      <t xml:space="preserve">  AND </t>
    </r>
    <r>
      <rPr>
        <b/>
        <sz val="8"/>
        <color indexed="14"/>
        <rFont val="Arial"/>
        <family val="2"/>
      </rPr>
      <t>PINK</t>
    </r>
    <r>
      <rPr>
        <b/>
        <sz val="8"/>
        <color indexed="8"/>
        <rFont val="Arial"/>
        <family val="2"/>
      </rPr>
      <t xml:space="preserve"> SHEETS WILL BE AUTOMATICALLY POPULATED BASED ON THE INFORMATION INSERTED IN THE YELLOW SHEETS</t>
    </r>
  </si>
  <si>
    <t>Surplus vs Contract</t>
  </si>
  <si>
    <t>Audit and Management Fees are calculated at 11% of this number</t>
  </si>
  <si>
    <t>Audit and Management Fees calculated on this number = 9.91% (rounding 10%)</t>
  </si>
  <si>
    <t>(Please remember that 11% is the minimum requirement, not the maximum ie you can make it more than 11%)</t>
  </si>
  <si>
    <t>WESSA PROJECT BUDGET</t>
  </si>
  <si>
    <t>EXPENSES</t>
  </si>
  <si>
    <t>Period</t>
  </si>
  <si>
    <t>Notes</t>
  </si>
  <si>
    <t>BUDGET</t>
  </si>
  <si>
    <t>PROJECT SPECIFIC EXPENSES</t>
  </si>
  <si>
    <t>WESSA RECOVERIES</t>
  </si>
  <si>
    <t>WESSA Vehicle Usage</t>
  </si>
  <si>
    <t>Total Expenses before Management &amp; Audit Fees</t>
  </si>
  <si>
    <t>EXPENSES - AUDIT FEES</t>
  </si>
  <si>
    <t>EXPENSES - MANAGEMENT FEES</t>
  </si>
  <si>
    <t>National Office Management Fees</t>
  </si>
  <si>
    <t>TOTAL PROJECT FUNDING</t>
  </si>
  <si>
    <t>Audit Fee Provision</t>
  </si>
  <si>
    <t>Other Printed Resources</t>
  </si>
  <si>
    <t>Total Agreed by Funder:</t>
  </si>
  <si>
    <t>Is the Funder Vat Registered:</t>
  </si>
</sst>
</file>

<file path=xl/styles.xml><?xml version="1.0" encoding="utf-8"?>
<styleSheet xmlns="http://schemas.openxmlformats.org/spreadsheetml/2006/main">
  <numFmts count="5">
    <numFmt numFmtId="164" formatCode="_(* #,##0_);_(* \(#,##0\);_(* &quot;-&quot;_);_(@_)"/>
    <numFmt numFmtId="165" formatCode="_(* #,##0.00_);_(* \(#,##0.00\);_(* &quot;-&quot;??_);_(@_)"/>
    <numFmt numFmtId="166" formatCode="0.0%"/>
    <numFmt numFmtId="167" formatCode="[$-1C09]dd\ mmmm\ yyyy;@"/>
    <numFmt numFmtId="168" formatCode="[$-F800]dddd\,\ mmmm\ dd\,\ yyyy"/>
  </numFmts>
  <fonts count="41">
    <font>
      <sz val="8"/>
      <color theme="1"/>
      <name val="Arial"/>
      <family val="2"/>
    </font>
    <font>
      <sz val="8"/>
      <color indexed="8"/>
      <name val="Arial"/>
      <family val="2"/>
    </font>
    <font>
      <sz val="8"/>
      <name val="Arial"/>
      <family val="2"/>
    </font>
    <font>
      <b/>
      <sz val="8"/>
      <name val="Arial"/>
      <family val="2"/>
    </font>
    <font>
      <b/>
      <sz val="10"/>
      <name val="Arial"/>
      <family val="2"/>
    </font>
    <font>
      <b/>
      <u/>
      <sz val="8"/>
      <name val="Arial"/>
      <family val="2"/>
    </font>
    <font>
      <b/>
      <sz val="16"/>
      <name val="Arial"/>
      <family val="2"/>
    </font>
    <font>
      <b/>
      <sz val="12"/>
      <name val="Arial"/>
      <family val="2"/>
    </font>
    <font>
      <sz val="12"/>
      <name val="Arial"/>
      <family val="2"/>
    </font>
    <font>
      <b/>
      <u/>
      <sz val="10"/>
      <name val="Arial"/>
      <family val="2"/>
    </font>
    <font>
      <b/>
      <sz val="8"/>
      <color indexed="8"/>
      <name val="Arial"/>
      <family val="2"/>
    </font>
    <font>
      <b/>
      <i/>
      <sz val="10"/>
      <name val="Arial"/>
      <family val="2"/>
    </font>
    <font>
      <sz val="10"/>
      <name val="Arial"/>
      <family val="2"/>
    </font>
    <font>
      <b/>
      <sz val="8"/>
      <color indexed="10"/>
      <name val="Arial"/>
      <family val="2"/>
    </font>
    <font>
      <sz val="9"/>
      <name val="Arial"/>
      <family val="2"/>
    </font>
    <font>
      <b/>
      <sz val="9"/>
      <name val="Arial"/>
      <family val="2"/>
    </font>
    <font>
      <b/>
      <sz val="14"/>
      <name val="Arial"/>
      <family val="2"/>
    </font>
    <font>
      <sz val="9"/>
      <color indexed="81"/>
      <name val="Tahoma"/>
      <family val="2"/>
    </font>
    <font>
      <i/>
      <sz val="12"/>
      <name val="Arial"/>
      <family val="2"/>
    </font>
    <font>
      <b/>
      <i/>
      <sz val="12"/>
      <name val="Arial"/>
      <family val="2"/>
    </font>
    <font>
      <b/>
      <u/>
      <sz val="12"/>
      <name val="Arial"/>
      <family val="2"/>
    </font>
    <font>
      <i/>
      <sz val="8"/>
      <name val="Arial"/>
      <family val="2"/>
    </font>
    <font>
      <b/>
      <sz val="8"/>
      <color indexed="40"/>
      <name val="Arial"/>
      <family val="2"/>
    </font>
    <font>
      <b/>
      <sz val="8"/>
      <color indexed="11"/>
      <name val="Arial"/>
      <family val="2"/>
    </font>
    <font>
      <b/>
      <sz val="8"/>
      <color indexed="14"/>
      <name val="Arial"/>
      <family val="2"/>
    </font>
    <font>
      <b/>
      <sz val="10"/>
      <color indexed="62"/>
      <name val="Arial"/>
      <family val="2"/>
    </font>
    <font>
      <b/>
      <sz val="12"/>
      <color indexed="10"/>
      <name val="Arial"/>
      <family val="2"/>
    </font>
    <font>
      <b/>
      <sz val="10"/>
      <color indexed="10"/>
      <name val="Arial"/>
      <family val="2"/>
    </font>
    <font>
      <b/>
      <sz val="9"/>
      <color indexed="81"/>
      <name val="Tahoma"/>
      <family val="2"/>
    </font>
    <font>
      <b/>
      <sz val="8"/>
      <color theme="1"/>
      <name val="Arial"/>
      <family val="2"/>
    </font>
    <font>
      <sz val="8"/>
      <color rgb="FFFF0000"/>
      <name val="Arial"/>
      <family val="2"/>
    </font>
    <font>
      <b/>
      <sz val="10"/>
      <color theme="3" tint="0.39997558519241921"/>
      <name val="Arial"/>
      <family val="2"/>
    </font>
    <font>
      <b/>
      <u/>
      <sz val="10"/>
      <color theme="3" tint="0.39997558519241921"/>
      <name val="Arial"/>
      <family val="2"/>
    </font>
    <font>
      <b/>
      <sz val="10"/>
      <color theme="1"/>
      <name val="Arial"/>
      <family val="2"/>
    </font>
    <font>
      <sz val="10"/>
      <color theme="1"/>
      <name val="Arial"/>
      <family val="2"/>
    </font>
    <font>
      <sz val="9"/>
      <color theme="1"/>
      <name val="Arial"/>
      <family val="2"/>
    </font>
    <font>
      <i/>
      <sz val="8"/>
      <color rgb="FFFF0000"/>
      <name val="Arial"/>
      <family val="2"/>
    </font>
    <font>
      <b/>
      <sz val="6"/>
      <color rgb="FFFF0000"/>
      <name val="Arial"/>
      <family val="2"/>
    </font>
    <font>
      <b/>
      <sz val="6"/>
      <color theme="1"/>
      <name val="Arial"/>
      <family val="2"/>
    </font>
    <font>
      <b/>
      <sz val="8"/>
      <color rgb="FFFF0000"/>
      <name val="Arial"/>
      <family val="2"/>
    </font>
    <font>
      <i/>
      <sz val="12"/>
      <color theme="1"/>
      <name val="Arial"/>
      <family val="2"/>
    </font>
  </fonts>
  <fills count="1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249977111117893"/>
        <bgColor indexed="64"/>
      </patternFill>
    </fill>
    <fill>
      <patternFill patternType="solid">
        <fgColor rgb="FFFF9933"/>
        <bgColor indexed="64"/>
      </patternFill>
    </fill>
    <fill>
      <patternFill patternType="solid">
        <fgColor theme="2" tint="-0.249977111117893"/>
        <bgColor indexed="64"/>
      </patternFill>
    </fill>
    <fill>
      <patternFill patternType="solid">
        <fgColor theme="6" tint="0.59999389629810485"/>
        <bgColor indexed="9"/>
      </patternFill>
    </fill>
    <fill>
      <patternFill patternType="solid">
        <fgColor rgb="FFFFFF00"/>
        <bgColor indexed="64"/>
      </patternFill>
    </fill>
    <fill>
      <patternFill patternType="solid">
        <fgColor rgb="FF00B0F0"/>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1">
    <xf numFmtId="0" fontId="0" fillId="0" borderId="0"/>
  </cellStyleXfs>
  <cellXfs count="884">
    <xf numFmtId="0" fontId="0" fillId="0" borderId="0" xfId="0"/>
    <xf numFmtId="0" fontId="2" fillId="0" borderId="0" xfId="0" applyFont="1" applyFill="1" applyBorder="1" applyAlignment="1" applyProtection="1"/>
    <xf numFmtId="0" fontId="3" fillId="0" borderId="0" xfId="0" applyFont="1" applyBorder="1" applyAlignment="1" applyProtection="1"/>
    <xf numFmtId="0" fontId="2" fillId="0" borderId="0" xfId="0" applyNumberFormat="1" applyFont="1" applyFill="1" applyBorder="1" applyAlignment="1" applyProtection="1">
      <alignment horizontal="center"/>
    </xf>
    <xf numFmtId="0" fontId="3" fillId="0" borderId="0" xfId="0" applyFont="1" applyFill="1" applyBorder="1" applyAlignment="1" applyProtection="1"/>
    <xf numFmtId="0" fontId="2" fillId="0" borderId="0" xfId="0" applyFont="1" applyBorder="1" applyAlignment="1" applyProtection="1">
      <alignment horizontal="left"/>
    </xf>
    <xf numFmtId="0" fontId="2" fillId="0" borderId="0" xfId="0" applyFont="1" applyAlignment="1" applyProtection="1">
      <alignment horizontal="left"/>
    </xf>
    <xf numFmtId="0" fontId="0" fillId="0" borderId="0" xfId="0" applyAlignment="1" applyProtection="1"/>
    <xf numFmtId="0" fontId="31" fillId="0" borderId="0" xfId="0" applyFont="1" applyBorder="1" applyAlignment="1" applyProtection="1">
      <alignment horizontal="left"/>
    </xf>
    <xf numFmtId="0" fontId="0" fillId="0" borderId="0" xfId="0" applyFill="1" applyBorder="1" applyAlignment="1" applyProtection="1">
      <alignment horizontal="centerContinuous"/>
    </xf>
    <xf numFmtId="0" fontId="2" fillId="0" borderId="0" xfId="0" applyFont="1" applyAlignment="1" applyProtection="1"/>
    <xf numFmtId="0" fontId="3" fillId="0" borderId="0" xfId="0" applyFont="1" applyBorder="1" applyAlignment="1" applyProtection="1">
      <alignment horizontal="left"/>
    </xf>
    <xf numFmtId="0" fontId="0" fillId="0" borderId="0" xfId="0" applyBorder="1" applyAlignment="1" applyProtection="1"/>
    <xf numFmtId="10" fontId="3" fillId="0" borderId="1" xfId="0" applyNumberFormat="1" applyFont="1" applyFill="1" applyBorder="1" applyAlignment="1" applyProtection="1">
      <alignment horizontal="center"/>
    </xf>
    <xf numFmtId="10" fontId="3" fillId="0" borderId="2" xfId="0" applyNumberFormat="1" applyFont="1" applyFill="1" applyBorder="1" applyAlignment="1" applyProtection="1">
      <alignment horizontal="center"/>
    </xf>
    <xf numFmtId="10"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right"/>
    </xf>
    <xf numFmtId="10" fontId="2" fillId="0" borderId="0" xfId="0" applyNumberFormat="1" applyFont="1" applyFill="1" applyAlignment="1" applyProtection="1">
      <alignment horizontal="center"/>
    </xf>
    <xf numFmtId="0" fontId="2" fillId="0" borderId="0" xfId="0" applyFont="1" applyBorder="1" applyAlignment="1" applyProtection="1"/>
    <xf numFmtId="10" fontId="2" fillId="0" borderId="0" xfId="0" applyNumberFormat="1" applyFont="1" applyFill="1" applyBorder="1" applyAlignment="1" applyProtection="1">
      <alignment horizontal="center"/>
    </xf>
    <xf numFmtId="0" fontId="1" fillId="0" borderId="3" xfId="0" applyFont="1" applyFill="1" applyBorder="1" applyAlignment="1" applyProtection="1">
      <alignment horizontal="left"/>
    </xf>
    <xf numFmtId="0"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xf>
    <xf numFmtId="38" fontId="3" fillId="3" borderId="3" xfId="0" applyNumberFormat="1" applyFont="1" applyFill="1" applyBorder="1" applyAlignment="1" applyProtection="1"/>
    <xf numFmtId="38" fontId="2" fillId="0" borderId="0" xfId="0" applyNumberFormat="1" applyFont="1" applyFill="1" applyBorder="1" applyAlignment="1" applyProtection="1"/>
    <xf numFmtId="0" fontId="4" fillId="0" borderId="0" xfId="0" applyFont="1" applyFill="1" applyBorder="1" applyAlignment="1" applyProtection="1"/>
    <xf numFmtId="38" fontId="2" fillId="0" borderId="0" xfId="0" applyNumberFormat="1" applyFont="1" applyFill="1" applyAlignment="1" applyProtection="1"/>
    <xf numFmtId="0" fontId="3" fillId="0" borderId="0" xfId="0" applyFont="1" applyFill="1" applyBorder="1" applyAlignment="1" applyProtection="1">
      <alignment horizontal="left"/>
    </xf>
    <xf numFmtId="0" fontId="2" fillId="0" borderId="4" xfId="0" applyFont="1" applyFill="1" applyBorder="1" applyAlignment="1" applyProtection="1"/>
    <xf numFmtId="0" fontId="2" fillId="0" borderId="5" xfId="0" applyFont="1" applyBorder="1" applyAlignment="1" applyProtection="1">
      <alignment horizontal="left"/>
    </xf>
    <xf numFmtId="38" fontId="2" fillId="0" borderId="5" xfId="0" applyNumberFormat="1" applyFont="1" applyFill="1" applyBorder="1" applyAlignment="1" applyProtection="1"/>
    <xf numFmtId="0" fontId="2" fillId="0" borderId="5" xfId="0" applyFont="1" applyFill="1" applyBorder="1" applyAlignment="1" applyProtection="1"/>
    <xf numFmtId="0" fontId="2" fillId="0" borderId="6" xfId="0" applyFont="1" applyFill="1" applyBorder="1" applyAlignment="1" applyProtection="1"/>
    <xf numFmtId="0" fontId="2" fillId="0" borderId="7" xfId="0" applyFont="1" applyFill="1" applyBorder="1" applyAlignment="1" applyProtection="1"/>
    <xf numFmtId="0" fontId="2" fillId="0" borderId="8" xfId="0" applyFont="1" applyFill="1" applyBorder="1" applyAlignment="1" applyProtection="1"/>
    <xf numFmtId="167" fontId="2" fillId="0" borderId="0" xfId="0" applyNumberFormat="1" applyFont="1" applyFill="1" applyBorder="1" applyAlignment="1" applyProtection="1"/>
    <xf numFmtId="0" fontId="2" fillId="0" borderId="9" xfId="0" applyFont="1" applyFill="1" applyBorder="1" applyAlignment="1" applyProtection="1"/>
    <xf numFmtId="0" fontId="2" fillId="0" borderId="10" xfId="0" applyFont="1" applyBorder="1" applyAlignment="1" applyProtection="1">
      <alignment horizontal="left"/>
    </xf>
    <xf numFmtId="38" fontId="2" fillId="0" borderId="10" xfId="0" applyNumberFormat="1" applyFont="1" applyFill="1" applyBorder="1" applyAlignment="1" applyProtection="1"/>
    <xf numFmtId="167" fontId="2" fillId="0" borderId="10" xfId="0" applyNumberFormat="1" applyFont="1" applyFill="1" applyBorder="1" applyAlignment="1" applyProtection="1"/>
    <xf numFmtId="0" fontId="2" fillId="0" borderId="10" xfId="0" applyFont="1" applyFill="1" applyBorder="1" applyAlignment="1" applyProtection="1"/>
    <xf numFmtId="0" fontId="2" fillId="0" borderId="11" xfId="0" applyFont="1" applyFill="1" applyBorder="1" applyAlignment="1" applyProtection="1"/>
    <xf numFmtId="0" fontId="3" fillId="0" borderId="5" xfId="0" applyFont="1" applyBorder="1" applyAlignment="1" applyProtection="1">
      <alignment horizontal="centerContinuous"/>
    </xf>
    <xf numFmtId="38" fontId="3" fillId="0" borderId="0" xfId="0" applyNumberFormat="1" applyFont="1" applyFill="1" applyBorder="1" applyAlignment="1" applyProtection="1"/>
    <xf numFmtId="38" fontId="2" fillId="0" borderId="8" xfId="0" applyNumberFormat="1" applyFont="1" applyFill="1" applyBorder="1" applyAlignment="1" applyProtection="1"/>
    <xf numFmtId="0" fontId="3" fillId="0" borderId="0" xfId="0" applyFont="1" applyFill="1" applyBorder="1" applyAlignment="1" applyProtection="1">
      <alignment horizontal="center"/>
    </xf>
    <xf numFmtId="0" fontId="3" fillId="0" borderId="4" xfId="0" applyFont="1" applyFill="1" applyBorder="1" applyAlignment="1" applyProtection="1"/>
    <xf numFmtId="0" fontId="3" fillId="0" borderId="5" xfId="0" applyFont="1" applyBorder="1" applyAlignment="1" applyProtection="1">
      <alignment horizontal="left"/>
    </xf>
    <xf numFmtId="38" fontId="3" fillId="0" borderId="5" xfId="0" applyNumberFormat="1" applyFont="1" applyFill="1" applyBorder="1" applyAlignment="1" applyProtection="1"/>
    <xf numFmtId="0" fontId="3" fillId="0" borderId="6" xfId="0" applyFont="1" applyFill="1" applyBorder="1" applyAlignment="1" applyProtection="1"/>
    <xf numFmtId="0" fontId="4" fillId="0" borderId="0" xfId="0" applyFont="1" applyBorder="1" applyAlignment="1" applyProtection="1">
      <alignment horizontal="centerContinuous"/>
    </xf>
    <xf numFmtId="0" fontId="6" fillId="0" borderId="0" xfId="0" applyFont="1" applyBorder="1" applyAlignment="1" applyProtection="1">
      <alignment horizontal="centerContinuous"/>
    </xf>
    <xf numFmtId="0" fontId="6" fillId="0" borderId="0" xfId="0" applyFont="1" applyFill="1" applyBorder="1" applyAlignment="1" applyProtection="1"/>
    <xf numFmtId="0" fontId="8" fillId="0" borderId="7" xfId="0" applyFont="1" applyFill="1" applyBorder="1" applyAlignment="1" applyProtection="1"/>
    <xf numFmtId="38" fontId="7" fillId="0" borderId="0" xfId="0" applyNumberFormat="1" applyFont="1" applyFill="1" applyBorder="1" applyAlignment="1" applyProtection="1">
      <alignment horizontal="centerContinuous"/>
    </xf>
    <xf numFmtId="0" fontId="8" fillId="0" borderId="8" xfId="0" applyFont="1" applyFill="1" applyBorder="1" applyAlignment="1" applyProtection="1"/>
    <xf numFmtId="0" fontId="8" fillId="0" borderId="0" xfId="0" applyFont="1" applyFill="1" applyBorder="1" applyAlignment="1" applyProtection="1"/>
    <xf numFmtId="0" fontId="4" fillId="0" borderId="0" xfId="0" applyFont="1" applyFill="1" applyBorder="1" applyAlignment="1" applyProtection="1">
      <alignment horizontal="left"/>
    </xf>
    <xf numFmtId="38" fontId="2" fillId="0" borderId="0" xfId="0" applyNumberFormat="1" applyFont="1" applyFill="1" applyBorder="1" applyAlignment="1" applyProtection="1">
      <alignment horizontal="left"/>
    </xf>
    <xf numFmtId="0" fontId="2" fillId="0" borderId="3" xfId="0" applyFont="1" applyFill="1" applyBorder="1" applyAlignment="1" applyProtection="1">
      <alignment horizontal="center"/>
    </xf>
    <xf numFmtId="0" fontId="3" fillId="3" borderId="3" xfId="0" applyFont="1" applyFill="1" applyBorder="1" applyAlignment="1" applyProtection="1">
      <alignment horizontal="center"/>
    </xf>
    <xf numFmtId="38" fontId="3" fillId="0" borderId="12" xfId="0" applyNumberFormat="1" applyFont="1" applyFill="1" applyBorder="1" applyAlignment="1" applyProtection="1">
      <alignment horizontal="center"/>
    </xf>
    <xf numFmtId="0" fontId="4" fillId="0" borderId="0" xfId="0" applyFont="1" applyFill="1" applyBorder="1" applyAlignment="1" applyProtection="1">
      <alignment horizontal="centerContinuous"/>
    </xf>
    <xf numFmtId="0" fontId="9" fillId="0" borderId="0" xfId="0" applyFont="1" applyBorder="1" applyAlignment="1" applyProtection="1">
      <alignment horizontal="centerContinuous"/>
    </xf>
    <xf numFmtId="0" fontId="3" fillId="0" borderId="5" xfId="0" applyFont="1" applyBorder="1" applyAlignment="1" applyProtection="1">
      <alignment horizontal="center"/>
    </xf>
    <xf numFmtId="38" fontId="3" fillId="0" borderId="5" xfId="0" applyNumberFormat="1" applyFont="1" applyFill="1" applyBorder="1" applyAlignment="1" applyProtection="1">
      <alignment horizontal="center"/>
    </xf>
    <xf numFmtId="38" fontId="3" fillId="0" borderId="6" xfId="0" applyNumberFormat="1" applyFont="1" applyFill="1" applyBorder="1" applyAlignment="1" applyProtection="1">
      <alignment horizontal="center"/>
    </xf>
    <xf numFmtId="38" fontId="7" fillId="0" borderId="8" xfId="0" applyNumberFormat="1" applyFont="1" applyFill="1" applyBorder="1" applyAlignment="1" applyProtection="1">
      <alignment horizontal="center"/>
    </xf>
    <xf numFmtId="38" fontId="2" fillId="0" borderId="8" xfId="0" applyNumberFormat="1" applyFont="1" applyFill="1" applyBorder="1" applyAlignment="1" applyProtection="1">
      <alignment horizontal="left"/>
    </xf>
    <xf numFmtId="167" fontId="2" fillId="0" borderId="8" xfId="0" applyNumberFormat="1" applyFont="1" applyFill="1" applyBorder="1" applyAlignment="1" applyProtection="1">
      <alignment horizontal="left"/>
    </xf>
    <xf numFmtId="167" fontId="2" fillId="0" borderId="11" xfId="0" applyNumberFormat="1" applyFont="1" applyFill="1" applyBorder="1" applyAlignment="1" applyProtection="1"/>
    <xf numFmtId="0" fontId="3" fillId="0" borderId="5" xfId="0" applyFont="1" applyFill="1" applyBorder="1" applyAlignment="1" applyProtection="1"/>
    <xf numFmtId="0" fontId="11" fillId="0" borderId="0" xfId="0" applyFont="1" applyFill="1" applyBorder="1" applyAlignment="1" applyProtection="1">
      <alignment horizontal="centerContinuous"/>
    </xf>
    <xf numFmtId="0" fontId="11" fillId="0" borderId="0" xfId="0" applyFont="1" applyBorder="1" applyAlignment="1" applyProtection="1">
      <alignment horizontal="centerContinuous"/>
    </xf>
    <xf numFmtId="38" fontId="11" fillId="0" borderId="0" xfId="0" applyNumberFormat="1" applyFont="1" applyFill="1" applyBorder="1" applyAlignment="1" applyProtection="1">
      <alignment horizontal="centerContinuous"/>
    </xf>
    <xf numFmtId="0" fontId="12" fillId="0" borderId="0" xfId="0" applyFont="1" applyFill="1" applyBorder="1" applyAlignment="1" applyProtection="1"/>
    <xf numFmtId="0" fontId="3" fillId="0" borderId="0" xfId="0" applyFont="1" applyAlignment="1" applyProtection="1">
      <alignment horizontal="left"/>
    </xf>
    <xf numFmtId="0" fontId="4" fillId="0" borderId="0" xfId="0" applyFont="1" applyAlignment="1" applyProtection="1">
      <alignment horizontal="left"/>
    </xf>
    <xf numFmtId="0" fontId="1" fillId="0" borderId="0" xfId="0" applyFont="1" applyBorder="1" applyAlignment="1" applyProtection="1">
      <alignment horizontal="left"/>
    </xf>
    <xf numFmtId="0" fontId="0" fillId="0" borderId="0" xfId="0" applyFill="1" applyBorder="1" applyAlignment="1" applyProtection="1"/>
    <xf numFmtId="0" fontId="0" fillId="0" borderId="0" xfId="0" applyNumberFormat="1" applyFill="1" applyBorder="1" applyAlignment="1" applyProtection="1">
      <alignment horizontal="centerContinuous"/>
    </xf>
    <xf numFmtId="0" fontId="3" fillId="0" borderId="0" xfId="0" applyNumberFormat="1" applyFont="1" applyFill="1" applyBorder="1" applyAlignment="1" applyProtection="1">
      <alignment horizontal="left"/>
    </xf>
    <xf numFmtId="0" fontId="31" fillId="0" borderId="0" xfId="0" applyFont="1" applyFill="1" applyBorder="1" applyAlignment="1" applyProtection="1">
      <alignment horizontal="left"/>
    </xf>
    <xf numFmtId="0" fontId="1" fillId="0" borderId="3" xfId="0" applyFont="1" applyFill="1" applyBorder="1" applyAlignment="1" applyProtection="1">
      <alignment horizontal="left"/>
      <protection locked="0"/>
    </xf>
    <xf numFmtId="0" fontId="2" fillId="4" borderId="0" xfId="0" applyFont="1" applyFill="1" applyBorder="1" applyAlignment="1" applyProtection="1"/>
    <xf numFmtId="0" fontId="31" fillId="4" borderId="0"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0" xfId="0" applyFont="1" applyBorder="1" applyAlignment="1">
      <alignment horizontal="left"/>
    </xf>
    <xf numFmtId="0" fontId="0" fillId="0" borderId="0" xfId="0" applyBorder="1"/>
    <xf numFmtId="0" fontId="1" fillId="0" borderId="0" xfId="0" quotePrefix="1" applyFont="1" applyBorder="1" applyAlignment="1" applyProtection="1">
      <alignment horizontal="left"/>
    </xf>
    <xf numFmtId="0" fontId="2" fillId="0" borderId="0" xfId="0" applyFont="1" applyFill="1" applyAlignment="1"/>
    <xf numFmtId="0" fontId="2" fillId="4" borderId="13" xfId="0" applyFont="1" applyFill="1" applyBorder="1" applyAlignment="1" applyProtection="1"/>
    <xf numFmtId="0" fontId="2" fillId="4" borderId="14" xfId="0" applyFont="1" applyFill="1" applyBorder="1" applyAlignment="1" applyProtection="1"/>
    <xf numFmtId="0" fontId="2" fillId="4" borderId="14" xfId="0" applyFont="1" applyFill="1" applyBorder="1" applyAlignment="1" applyProtection="1">
      <alignment horizontal="left"/>
    </xf>
    <xf numFmtId="0" fontId="2" fillId="4" borderId="15" xfId="0" applyFont="1" applyFill="1" applyBorder="1" applyAlignment="1" applyProtection="1"/>
    <xf numFmtId="0" fontId="3" fillId="4" borderId="15" xfId="0" applyFont="1" applyFill="1" applyBorder="1" applyAlignment="1" applyProtection="1">
      <alignment horizontal="right"/>
    </xf>
    <xf numFmtId="0" fontId="2" fillId="4" borderId="16" xfId="0" applyFont="1" applyFill="1" applyBorder="1" applyAlignment="1" applyProtection="1"/>
    <xf numFmtId="0" fontId="2" fillId="4" borderId="17" xfId="0" applyFont="1" applyFill="1" applyBorder="1" applyAlignment="1" applyProtection="1"/>
    <xf numFmtId="0" fontId="0" fillId="0" borderId="0" xfId="0" applyFill="1" applyAlignment="1" applyProtection="1">
      <alignment horizontal="left"/>
    </xf>
    <xf numFmtId="0" fontId="0" fillId="0" borderId="0" xfId="0" applyFill="1" applyAlignment="1" applyProtection="1"/>
    <xf numFmtId="0" fontId="32" fillId="0" borderId="4" xfId="0" applyFont="1" applyFill="1" applyBorder="1" applyAlignment="1" applyProtection="1"/>
    <xf numFmtId="0" fontId="4"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3" fillId="4" borderId="16" xfId="0" applyFont="1" applyFill="1" applyBorder="1" applyAlignment="1" applyProtection="1">
      <alignment horizontal="right"/>
    </xf>
    <xf numFmtId="0" fontId="3" fillId="4" borderId="17" xfId="0" applyFont="1" applyFill="1" applyBorder="1" applyAlignment="1" applyProtection="1">
      <alignment horizontal="right"/>
    </xf>
    <xf numFmtId="0" fontId="31" fillId="4" borderId="17" xfId="0" applyFont="1" applyFill="1" applyBorder="1" applyAlignment="1" applyProtection="1">
      <alignment horizontal="left"/>
    </xf>
    <xf numFmtId="0" fontId="2" fillId="5" borderId="14" xfId="0" applyFont="1" applyFill="1" applyBorder="1" applyAlignment="1" applyProtection="1"/>
    <xf numFmtId="0" fontId="2" fillId="5" borderId="15" xfId="0" applyFont="1" applyFill="1" applyBorder="1" applyAlignment="1" applyProtection="1"/>
    <xf numFmtId="0" fontId="31" fillId="5" borderId="0" xfId="0" applyFont="1" applyFill="1" applyBorder="1" applyAlignment="1" applyProtection="1">
      <alignment horizontal="left"/>
    </xf>
    <xf numFmtId="0" fontId="2" fillId="5" borderId="17" xfId="0" applyFont="1" applyFill="1" applyBorder="1" applyAlignment="1" applyProtection="1"/>
    <xf numFmtId="0" fontId="2" fillId="6" borderId="14" xfId="0" applyFont="1" applyFill="1" applyBorder="1" applyAlignment="1" applyProtection="1"/>
    <xf numFmtId="0" fontId="2" fillId="6" borderId="15" xfId="0" applyFont="1" applyFill="1" applyBorder="1" applyAlignment="1" applyProtection="1"/>
    <xf numFmtId="0" fontId="31" fillId="6" borderId="0" xfId="0" applyFont="1" applyFill="1" applyBorder="1" applyAlignment="1" applyProtection="1">
      <alignment horizontal="left"/>
    </xf>
    <xf numFmtId="0" fontId="2" fillId="6" borderId="17" xfId="0" applyFont="1" applyFill="1" applyBorder="1" applyAlignment="1" applyProtection="1"/>
    <xf numFmtId="0" fontId="0" fillId="0" borderId="5" xfId="0" applyBorder="1" applyProtection="1"/>
    <xf numFmtId="0" fontId="0" fillId="0" borderId="0" xfId="0" applyBorder="1" applyAlignment="1" applyProtection="1">
      <alignment vertical="top" wrapText="1"/>
    </xf>
    <xf numFmtId="0" fontId="0" fillId="0" borderId="0" xfId="0" applyProtection="1"/>
    <xf numFmtId="0" fontId="0" fillId="0" borderId="0" xfId="0" applyFill="1" applyProtection="1"/>
    <xf numFmtId="0" fontId="29" fillId="0" borderId="2" xfId="0" applyFont="1" applyFill="1" applyBorder="1" applyAlignment="1" applyProtection="1">
      <alignment horizontal="center"/>
    </xf>
    <xf numFmtId="0" fontId="0" fillId="4" borderId="14" xfId="0" applyFill="1" applyBorder="1" applyProtection="1"/>
    <xf numFmtId="0" fontId="0" fillId="4" borderId="18" xfId="0" applyFill="1" applyBorder="1" applyProtection="1"/>
    <xf numFmtId="0" fontId="0" fillId="4" borderId="13" xfId="0" applyFill="1" applyBorder="1" applyProtection="1"/>
    <xf numFmtId="0" fontId="0" fillId="4" borderId="0" xfId="0" applyFill="1" applyBorder="1" applyProtection="1"/>
    <xf numFmtId="0" fontId="0" fillId="4" borderId="19" xfId="0" applyFill="1" applyBorder="1" applyProtection="1"/>
    <xf numFmtId="0" fontId="0" fillId="4" borderId="15" xfId="0" applyFill="1" applyBorder="1" applyProtection="1"/>
    <xf numFmtId="0" fontId="0" fillId="4" borderId="17" xfId="0" applyFill="1" applyBorder="1" applyProtection="1"/>
    <xf numFmtId="0" fontId="0" fillId="4" borderId="20" xfId="0" applyFill="1" applyBorder="1" applyProtection="1"/>
    <xf numFmtId="0" fontId="0" fillId="4" borderId="16" xfId="0" applyFill="1" applyBorder="1" applyProtection="1"/>
    <xf numFmtId="0" fontId="0" fillId="0" borderId="0" xfId="0" applyFill="1" applyBorder="1" applyProtection="1"/>
    <xf numFmtId="0" fontId="0" fillId="5" borderId="14" xfId="0" applyFill="1" applyBorder="1" applyProtection="1"/>
    <xf numFmtId="0" fontId="0" fillId="5" borderId="18" xfId="0" applyFill="1" applyBorder="1" applyProtection="1"/>
    <xf numFmtId="0" fontId="0" fillId="5" borderId="13" xfId="0" applyFill="1" applyBorder="1" applyProtection="1"/>
    <xf numFmtId="0" fontId="0" fillId="5" borderId="0" xfId="0" applyFill="1" applyBorder="1" applyProtection="1"/>
    <xf numFmtId="0" fontId="0" fillId="5" borderId="19" xfId="0" applyFill="1" applyBorder="1" applyProtection="1"/>
    <xf numFmtId="0" fontId="0" fillId="5" borderId="15" xfId="0" applyFill="1" applyBorder="1" applyProtection="1"/>
    <xf numFmtId="0" fontId="0" fillId="5" borderId="17" xfId="0" applyFill="1" applyBorder="1" applyProtection="1"/>
    <xf numFmtId="0" fontId="0" fillId="5" borderId="16" xfId="0" applyFill="1" applyBorder="1" applyProtection="1"/>
    <xf numFmtId="0" fontId="0" fillId="5" borderId="20" xfId="0" applyFill="1" applyBorder="1" applyProtection="1"/>
    <xf numFmtId="0" fontId="0" fillId="6" borderId="14" xfId="0" applyFill="1" applyBorder="1" applyProtection="1"/>
    <xf numFmtId="0" fontId="0" fillId="6" borderId="18" xfId="0" applyFill="1" applyBorder="1" applyProtection="1"/>
    <xf numFmtId="0" fontId="0" fillId="6" borderId="0" xfId="0" applyFill="1" applyBorder="1" applyProtection="1"/>
    <xf numFmtId="0" fontId="0" fillId="6" borderId="19" xfId="0" applyFill="1" applyBorder="1" applyProtection="1"/>
    <xf numFmtId="0" fontId="0" fillId="6" borderId="17" xfId="0" applyFill="1" applyBorder="1" applyProtection="1"/>
    <xf numFmtId="0" fontId="1" fillId="4" borderId="0" xfId="0" applyFont="1" applyFill="1" applyBorder="1" applyAlignment="1" applyProtection="1">
      <alignment horizontal="left"/>
    </xf>
    <xf numFmtId="0" fontId="1" fillId="0" borderId="3" xfId="0" applyFont="1" applyFill="1" applyBorder="1" applyAlignment="1" applyProtection="1">
      <alignment horizontal="center"/>
    </xf>
    <xf numFmtId="165" fontId="3" fillId="0" borderId="0" xfId="0" applyNumberFormat="1" applyFont="1" applyAlignment="1" applyProtection="1">
      <alignment horizontal="left"/>
    </xf>
    <xf numFmtId="165" fontId="4" fillId="0" borderId="0" xfId="0" applyNumberFormat="1" applyFont="1" applyFill="1" applyBorder="1" applyAlignment="1" applyProtection="1">
      <alignment horizontal="center"/>
    </xf>
    <xf numFmtId="165" fontId="0" fillId="0" borderId="0" xfId="0" applyNumberFormat="1" applyBorder="1" applyAlignment="1" applyProtection="1">
      <alignment vertical="top" wrapText="1"/>
    </xf>
    <xf numFmtId="165" fontId="4" fillId="0" borderId="0" xfId="0" applyNumberFormat="1" applyFont="1" applyFill="1" applyBorder="1" applyAlignment="1" applyProtection="1">
      <alignment horizontal="centerContinuous"/>
    </xf>
    <xf numFmtId="165" fontId="3" fillId="0" borderId="1" xfId="0" applyNumberFormat="1" applyFont="1" applyFill="1" applyBorder="1" applyAlignment="1" applyProtection="1">
      <alignment horizontal="center"/>
    </xf>
    <xf numFmtId="165" fontId="3" fillId="0" borderId="2" xfId="0" applyNumberFormat="1" applyFont="1" applyFill="1" applyBorder="1" applyAlignment="1" applyProtection="1">
      <alignment horizontal="center"/>
    </xf>
    <xf numFmtId="165" fontId="3" fillId="0" borderId="0" xfId="0" applyNumberFormat="1" applyFont="1" applyFill="1" applyBorder="1" applyAlignment="1" applyProtection="1">
      <alignment horizontal="left"/>
    </xf>
    <xf numFmtId="165" fontId="31" fillId="0" borderId="0" xfId="0" applyNumberFormat="1" applyFont="1" applyFill="1" applyBorder="1" applyAlignment="1" applyProtection="1">
      <alignment horizontal="left"/>
    </xf>
    <xf numFmtId="165" fontId="2" fillId="4" borderId="14" xfId="0" applyNumberFormat="1" applyFont="1" applyFill="1" applyBorder="1" applyAlignment="1" applyProtection="1">
      <alignment horizontal="left"/>
    </xf>
    <xf numFmtId="165" fontId="1" fillId="0" borderId="3" xfId="0" applyNumberFormat="1" applyFont="1" applyFill="1" applyBorder="1" applyAlignment="1" applyProtection="1">
      <alignment horizontal="right"/>
    </xf>
    <xf numFmtId="165" fontId="31" fillId="4" borderId="0" xfId="0" applyNumberFormat="1" applyFont="1" applyFill="1" applyBorder="1" applyAlignment="1" applyProtection="1">
      <alignment horizontal="left"/>
    </xf>
    <xf numFmtId="165" fontId="31" fillId="4" borderId="17" xfId="0" applyNumberFormat="1" applyFont="1" applyFill="1" applyBorder="1" applyAlignment="1" applyProtection="1">
      <alignment horizontal="left"/>
    </xf>
    <xf numFmtId="165" fontId="31" fillId="5" borderId="0" xfId="0" applyNumberFormat="1" applyFont="1" applyFill="1" applyBorder="1" applyAlignment="1" applyProtection="1">
      <alignment horizontal="left"/>
    </xf>
    <xf numFmtId="165" fontId="2" fillId="0" borderId="0" xfId="0" applyNumberFormat="1" applyFont="1" applyAlignment="1" applyProtection="1">
      <alignment horizontal="left"/>
    </xf>
    <xf numFmtId="165" fontId="31" fillId="6" borderId="0" xfId="0" applyNumberFormat="1" applyFont="1" applyFill="1" applyBorder="1" applyAlignment="1" applyProtection="1">
      <alignment horizontal="left"/>
    </xf>
    <xf numFmtId="0" fontId="1" fillId="3" borderId="3" xfId="0" applyFont="1" applyFill="1" applyBorder="1" applyAlignment="1" applyProtection="1">
      <alignment horizontal="left"/>
    </xf>
    <xf numFmtId="0" fontId="1" fillId="3" borderId="3" xfId="0" applyFont="1" applyFill="1" applyBorder="1" applyAlignment="1" applyProtection="1">
      <alignment horizontal="center"/>
    </xf>
    <xf numFmtId="165" fontId="1" fillId="3" borderId="3" xfId="0" applyNumberFormat="1" applyFont="1" applyFill="1" applyBorder="1" applyAlignment="1" applyProtection="1">
      <alignment horizontal="right"/>
    </xf>
    <xf numFmtId="165" fontId="0" fillId="0" borderId="0" xfId="0" applyNumberFormat="1" applyAlignment="1" applyProtection="1">
      <alignment horizontal="left"/>
    </xf>
    <xf numFmtId="165" fontId="0" fillId="0" borderId="0" xfId="0" applyNumberFormat="1" applyFill="1" applyAlignment="1" applyProtection="1">
      <alignment horizontal="left"/>
    </xf>
    <xf numFmtId="165" fontId="3" fillId="0" borderId="0" xfId="0" applyNumberFormat="1" applyFont="1" applyFill="1" applyAlignment="1" applyProtection="1">
      <alignment horizontal="left"/>
    </xf>
    <xf numFmtId="165" fontId="0" fillId="0" borderId="0" xfId="0" applyNumberFormat="1" applyFill="1" applyBorder="1" applyAlignment="1" applyProtection="1">
      <alignment horizontal="centerContinuous"/>
    </xf>
    <xf numFmtId="165" fontId="2" fillId="0" borderId="0" xfId="0" applyNumberFormat="1" applyFont="1" applyFill="1" applyBorder="1" applyAlignment="1" applyProtection="1">
      <alignment horizontal="left"/>
    </xf>
    <xf numFmtId="165" fontId="3" fillId="0" borderId="0" xfId="0" applyNumberFormat="1" applyFont="1" applyFill="1" applyBorder="1" applyAlignment="1" applyProtection="1">
      <alignment horizontal="centerContinuous"/>
    </xf>
    <xf numFmtId="165" fontId="2" fillId="0" borderId="0" xfId="0" applyNumberFormat="1" applyFont="1" applyFill="1" applyBorder="1" applyAlignment="1" applyProtection="1">
      <alignment horizontal="centerContinuous"/>
    </xf>
    <xf numFmtId="165" fontId="2" fillId="0" borderId="0" xfId="0" applyNumberFormat="1" applyFont="1" applyFill="1" applyBorder="1" applyAlignment="1" applyProtection="1"/>
    <xf numFmtId="165" fontId="0" fillId="0" borderId="0" xfId="0" applyNumberFormat="1" applyFill="1" applyBorder="1" applyAlignment="1" applyProtection="1"/>
    <xf numFmtId="165" fontId="3" fillId="7" borderId="1" xfId="0" applyNumberFormat="1" applyFont="1" applyFill="1" applyBorder="1" applyAlignment="1" applyProtection="1">
      <alignment horizontal="center"/>
    </xf>
    <xf numFmtId="165" fontId="3" fillId="0" borderId="3" xfId="0" applyNumberFormat="1" applyFont="1" applyFill="1" applyBorder="1" applyAlignment="1" applyProtection="1">
      <alignment horizontal="center"/>
    </xf>
    <xf numFmtId="165" fontId="3" fillId="7" borderId="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65" fontId="3" fillId="0" borderId="0" xfId="0" applyNumberFormat="1" applyFont="1" applyFill="1" applyBorder="1" applyAlignment="1" applyProtection="1">
      <alignment horizontal="center"/>
    </xf>
    <xf numFmtId="165" fontId="0" fillId="4" borderId="18" xfId="0" applyNumberFormat="1" applyFill="1" applyBorder="1" applyProtection="1"/>
    <xf numFmtId="165" fontId="0" fillId="0" borderId="0" xfId="0" applyNumberFormat="1" applyFill="1" applyProtection="1"/>
    <xf numFmtId="165" fontId="0" fillId="4" borderId="13" xfId="0" applyNumberFormat="1" applyFill="1" applyBorder="1" applyProtection="1"/>
    <xf numFmtId="165" fontId="2" fillId="4" borderId="14" xfId="0" applyNumberFormat="1" applyFont="1" applyFill="1" applyBorder="1" applyAlignment="1" applyProtection="1"/>
    <xf numFmtId="165" fontId="0" fillId="4" borderId="14" xfId="0" applyNumberFormat="1" applyFill="1" applyBorder="1" applyAlignment="1" applyProtection="1"/>
    <xf numFmtId="165" fontId="3" fillId="4" borderId="18" xfId="0" applyNumberFormat="1" applyFont="1" applyFill="1" applyBorder="1" applyAlignment="1" applyProtection="1">
      <alignment horizontal="centerContinuous"/>
    </xf>
    <xf numFmtId="165" fontId="0" fillId="4" borderId="19" xfId="0" applyNumberFormat="1" applyFill="1" applyBorder="1" applyProtection="1"/>
    <xf numFmtId="165" fontId="0" fillId="4" borderId="15" xfId="0" applyNumberFormat="1" applyFill="1" applyBorder="1" applyProtection="1"/>
    <xf numFmtId="165" fontId="2" fillId="0" borderId="3" xfId="0" applyNumberFormat="1" applyFont="1" applyFill="1" applyBorder="1" applyAlignment="1" applyProtection="1"/>
    <xf numFmtId="165" fontId="0" fillId="4" borderId="0" xfId="0" applyNumberFormat="1" applyFill="1" applyBorder="1" applyAlignment="1" applyProtection="1">
      <alignment horizontal="centerContinuous"/>
    </xf>
    <xf numFmtId="165" fontId="3" fillId="4" borderId="19" xfId="0" applyNumberFormat="1" applyFont="1" applyFill="1" applyBorder="1" applyAlignment="1" applyProtection="1">
      <alignment horizontal="centerContinuous"/>
    </xf>
    <xf numFmtId="165" fontId="2" fillId="4" borderId="0" xfId="0" applyNumberFormat="1" applyFont="1" applyFill="1" applyBorder="1" applyAlignment="1" applyProtection="1"/>
    <xf numFmtId="165" fontId="0" fillId="4" borderId="0" xfId="0" applyNumberFormat="1" applyFill="1" applyBorder="1" applyAlignment="1" applyProtection="1"/>
    <xf numFmtId="165" fontId="0" fillId="4" borderId="20" xfId="0" applyNumberFormat="1" applyFill="1" applyBorder="1" applyProtection="1"/>
    <xf numFmtId="165" fontId="0" fillId="4" borderId="16" xfId="0" applyNumberFormat="1" applyFill="1" applyBorder="1" applyProtection="1"/>
    <xf numFmtId="165" fontId="2" fillId="4" borderId="17" xfId="0" applyNumberFormat="1" applyFont="1" applyFill="1" applyBorder="1" applyAlignment="1" applyProtection="1"/>
    <xf numFmtId="165" fontId="0" fillId="4" borderId="17" xfId="0" applyNumberFormat="1" applyFill="1" applyBorder="1" applyAlignment="1" applyProtection="1"/>
    <xf numFmtId="165" fontId="3" fillId="4" borderId="20" xfId="0" applyNumberFormat="1" applyFont="1" applyFill="1" applyBorder="1" applyAlignment="1" applyProtection="1">
      <alignment horizontal="centerContinuous"/>
    </xf>
    <xf numFmtId="165" fontId="0" fillId="0" borderId="0" xfId="0" applyNumberFormat="1" applyFill="1" applyBorder="1" applyProtection="1"/>
    <xf numFmtId="165" fontId="0" fillId="5" borderId="18" xfId="0" applyNumberFormat="1" applyFill="1" applyBorder="1" applyProtection="1"/>
    <xf numFmtId="165" fontId="0" fillId="5" borderId="13" xfId="0" applyNumberFormat="1" applyFill="1" applyBorder="1" applyProtection="1"/>
    <xf numFmtId="165" fontId="2" fillId="5" borderId="14" xfId="0" applyNumberFormat="1" applyFont="1" applyFill="1" applyBorder="1" applyAlignment="1" applyProtection="1"/>
    <xf numFmtId="165" fontId="0" fillId="5" borderId="14" xfId="0" applyNumberFormat="1" applyFill="1" applyBorder="1" applyAlignment="1" applyProtection="1"/>
    <xf numFmtId="165" fontId="3" fillId="5" borderId="18" xfId="0" applyNumberFormat="1" applyFont="1" applyFill="1" applyBorder="1" applyAlignment="1" applyProtection="1">
      <alignment horizontal="centerContinuous"/>
    </xf>
    <xf numFmtId="165" fontId="0" fillId="5" borderId="19" xfId="0" applyNumberFormat="1" applyFill="1" applyBorder="1" applyProtection="1"/>
    <xf numFmtId="165" fontId="0" fillId="5" borderId="15" xfId="0" applyNumberFormat="1" applyFill="1" applyBorder="1" applyProtection="1"/>
    <xf numFmtId="165" fontId="0" fillId="5" borderId="0" xfId="0" applyNumberFormat="1" applyFill="1" applyBorder="1" applyAlignment="1" applyProtection="1">
      <alignment horizontal="centerContinuous"/>
    </xf>
    <xf numFmtId="165" fontId="3" fillId="5" borderId="19" xfId="0" applyNumberFormat="1" applyFont="1" applyFill="1" applyBorder="1" applyAlignment="1" applyProtection="1">
      <alignment horizontal="centerContinuous"/>
    </xf>
    <xf numFmtId="165" fontId="2" fillId="5" borderId="0" xfId="0" applyNumberFormat="1" applyFont="1" applyFill="1" applyBorder="1" applyAlignment="1" applyProtection="1"/>
    <xf numFmtId="165" fontId="0" fillId="5" borderId="0" xfId="0" applyNumberFormat="1" applyFill="1" applyBorder="1" applyAlignment="1" applyProtection="1"/>
    <xf numFmtId="165" fontId="0" fillId="0" borderId="0" xfId="0" applyNumberFormat="1" applyFill="1" applyAlignment="1" applyProtection="1"/>
    <xf numFmtId="165" fontId="0" fillId="5" borderId="16" xfId="0" applyNumberFormat="1" applyFill="1" applyBorder="1" applyProtection="1"/>
    <xf numFmtId="165" fontId="2" fillId="5" borderId="17" xfId="0" applyNumberFormat="1" applyFont="1" applyFill="1" applyBorder="1" applyAlignment="1" applyProtection="1"/>
    <xf numFmtId="165" fontId="0" fillId="5" borderId="20" xfId="0" applyNumberFormat="1" applyFill="1" applyBorder="1" applyProtection="1"/>
    <xf numFmtId="165" fontId="0" fillId="5" borderId="17" xfId="0" applyNumberFormat="1" applyFill="1" applyBorder="1" applyAlignment="1" applyProtection="1"/>
    <xf numFmtId="165" fontId="3" fillId="5" borderId="20" xfId="0" applyNumberFormat="1" applyFont="1" applyFill="1" applyBorder="1" applyAlignment="1" applyProtection="1">
      <alignment horizontal="centerContinuous"/>
    </xf>
    <xf numFmtId="165" fontId="0" fillId="0" borderId="0" xfId="0" applyNumberFormat="1" applyAlignment="1" applyProtection="1"/>
    <xf numFmtId="165" fontId="2" fillId="0" borderId="0" xfId="0" applyNumberFormat="1" applyFont="1" applyFill="1" applyAlignment="1" applyProtection="1"/>
    <xf numFmtId="165" fontId="0" fillId="6" borderId="18" xfId="0" applyNumberFormat="1" applyFill="1" applyBorder="1" applyProtection="1"/>
    <xf numFmtId="165" fontId="0" fillId="6" borderId="19" xfId="0" applyNumberFormat="1" applyFill="1" applyBorder="1" applyProtection="1"/>
    <xf numFmtId="0" fontId="2" fillId="0" borderId="0" xfId="0" applyFont="1" applyFill="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vertical="top" wrapText="1"/>
    </xf>
    <xf numFmtId="0" fontId="31" fillId="0" borderId="0" xfId="0" applyFont="1" applyFill="1" applyBorder="1" applyAlignment="1" applyProtection="1">
      <alignment horizontal="center"/>
    </xf>
    <xf numFmtId="0" fontId="2" fillId="4" borderId="14" xfId="0" applyFont="1" applyFill="1" applyBorder="1" applyAlignment="1" applyProtection="1">
      <alignment horizontal="center"/>
    </xf>
    <xf numFmtId="0" fontId="31" fillId="4" borderId="0" xfId="0" applyFont="1" applyFill="1" applyBorder="1" applyAlignment="1" applyProtection="1">
      <alignment horizontal="center"/>
    </xf>
    <xf numFmtId="0" fontId="31" fillId="4" borderId="17" xfId="0" applyFont="1" applyFill="1" applyBorder="1" applyAlignment="1" applyProtection="1">
      <alignment horizontal="center"/>
    </xf>
    <xf numFmtId="0" fontId="31" fillId="5" borderId="0" xfId="0" applyFont="1" applyFill="1" applyBorder="1" applyAlignment="1" applyProtection="1">
      <alignment horizontal="center"/>
    </xf>
    <xf numFmtId="0" fontId="2" fillId="0" borderId="0" xfId="0" applyFont="1" applyAlignment="1" applyProtection="1">
      <alignment horizontal="center"/>
    </xf>
    <xf numFmtId="0" fontId="31" fillId="6" borderId="0" xfId="0" applyFont="1" applyFill="1" applyBorder="1" applyAlignment="1" applyProtection="1">
      <alignment horizontal="center"/>
    </xf>
    <xf numFmtId="165" fontId="3" fillId="0" borderId="0" xfId="0" applyNumberFormat="1" applyFont="1" applyAlignment="1" applyProtection="1">
      <alignment horizontal="center"/>
    </xf>
    <xf numFmtId="165" fontId="0" fillId="0" borderId="0" xfId="0" applyNumberFormat="1" applyBorder="1" applyAlignment="1" applyProtection="1">
      <alignment horizontal="center" vertical="top" wrapText="1"/>
    </xf>
    <xf numFmtId="165" fontId="31" fillId="0" borderId="0" xfId="0" applyNumberFormat="1" applyFont="1" applyFill="1" applyBorder="1" applyAlignment="1" applyProtection="1">
      <alignment horizontal="center"/>
    </xf>
    <xf numFmtId="165" fontId="2" fillId="4" borderId="14" xfId="0" applyNumberFormat="1" applyFont="1" applyFill="1" applyBorder="1" applyAlignment="1" applyProtection="1">
      <alignment horizontal="center"/>
    </xf>
    <xf numFmtId="165" fontId="1" fillId="3" borderId="3" xfId="0" applyNumberFormat="1" applyFont="1" applyFill="1" applyBorder="1" applyAlignment="1" applyProtection="1">
      <alignment horizontal="center"/>
    </xf>
    <xf numFmtId="165" fontId="31" fillId="4" borderId="0" xfId="0" applyNumberFormat="1" applyFont="1" applyFill="1" applyBorder="1" applyAlignment="1" applyProtection="1">
      <alignment horizontal="center"/>
    </xf>
    <xf numFmtId="165" fontId="31" fillId="4" borderId="17" xfId="0" applyNumberFormat="1" applyFont="1" applyFill="1" applyBorder="1" applyAlignment="1" applyProtection="1">
      <alignment horizontal="center"/>
    </xf>
    <xf numFmtId="165" fontId="31" fillId="5" borderId="0" xfId="0" applyNumberFormat="1" applyFont="1" applyFill="1" applyBorder="1" applyAlignment="1" applyProtection="1">
      <alignment horizontal="center"/>
    </xf>
    <xf numFmtId="165" fontId="2" fillId="0" borderId="0" xfId="0" applyNumberFormat="1" applyFont="1" applyAlignment="1" applyProtection="1">
      <alignment horizontal="center"/>
    </xf>
    <xf numFmtId="165" fontId="31" fillId="6" borderId="0" xfId="0" applyNumberFormat="1" applyFont="1" applyFill="1" applyBorder="1" applyAlignment="1" applyProtection="1">
      <alignment horizontal="center"/>
    </xf>
    <xf numFmtId="0" fontId="0" fillId="4" borderId="0" xfId="0" applyFill="1" applyBorder="1" applyAlignment="1" applyProtection="1">
      <alignment vertical="center" wrapText="1"/>
    </xf>
    <xf numFmtId="0" fontId="0" fillId="4" borderId="0" xfId="0" applyFill="1" applyBorder="1" applyAlignment="1" applyProtection="1">
      <alignment horizontal="left" vertical="center" wrapText="1"/>
    </xf>
    <xf numFmtId="0" fontId="1" fillId="4" borderId="0" xfId="0" applyFont="1" applyFill="1" applyBorder="1" applyAlignment="1" applyProtection="1">
      <alignment horizontal="center"/>
    </xf>
    <xf numFmtId="165" fontId="1" fillId="4" borderId="0" xfId="0" applyNumberFormat="1" applyFont="1" applyFill="1" applyBorder="1" applyAlignment="1" applyProtection="1">
      <alignment horizontal="center"/>
    </xf>
    <xf numFmtId="165" fontId="1" fillId="4" borderId="0" xfId="0" applyNumberFormat="1" applyFont="1" applyFill="1" applyBorder="1" applyAlignment="1" applyProtection="1">
      <alignment horizontal="right"/>
    </xf>
    <xf numFmtId="165" fontId="1" fillId="0" borderId="17" xfId="0" applyNumberFormat="1" applyFont="1" applyFill="1" applyBorder="1" applyAlignment="1" applyProtection="1">
      <alignment horizontal="right"/>
    </xf>
    <xf numFmtId="0" fontId="2" fillId="5" borderId="13" xfId="0" applyFont="1" applyFill="1" applyBorder="1" applyAlignment="1" applyProtection="1"/>
    <xf numFmtId="0" fontId="2" fillId="5" borderId="14" xfId="0" applyFont="1" applyFill="1" applyBorder="1" applyAlignment="1" applyProtection="1">
      <alignment horizontal="left"/>
    </xf>
    <xf numFmtId="0" fontId="3" fillId="5" borderId="16" xfId="0" applyFont="1" applyFill="1" applyBorder="1" applyAlignment="1" applyProtection="1">
      <alignment horizontal="right"/>
    </xf>
    <xf numFmtId="0" fontId="0" fillId="5" borderId="0" xfId="0" applyFill="1" applyBorder="1" applyAlignment="1" applyProtection="1">
      <alignment vertical="center" wrapText="1"/>
    </xf>
    <xf numFmtId="0" fontId="0" fillId="5" borderId="0" xfId="0" applyFill="1" applyBorder="1" applyAlignment="1" applyProtection="1">
      <alignment horizontal="left" vertical="center" wrapText="1"/>
    </xf>
    <xf numFmtId="0" fontId="1" fillId="5" borderId="0" xfId="0" applyFont="1" applyFill="1" applyBorder="1" applyAlignment="1" applyProtection="1">
      <alignment horizontal="left"/>
    </xf>
    <xf numFmtId="0" fontId="31" fillId="5" borderId="17" xfId="0" applyFont="1" applyFill="1" applyBorder="1" applyAlignment="1" applyProtection="1">
      <alignment horizontal="left"/>
    </xf>
    <xf numFmtId="0" fontId="2" fillId="5" borderId="14" xfId="0" applyFont="1" applyFill="1" applyBorder="1" applyAlignment="1" applyProtection="1">
      <alignment horizontal="center"/>
    </xf>
    <xf numFmtId="165" fontId="2" fillId="5" borderId="14" xfId="0" applyNumberFormat="1" applyFont="1" applyFill="1" applyBorder="1" applyAlignment="1" applyProtection="1">
      <alignment horizontal="center"/>
    </xf>
    <xf numFmtId="165" fontId="2" fillId="5" borderId="14" xfId="0" applyNumberFormat="1" applyFont="1" applyFill="1" applyBorder="1" applyAlignment="1" applyProtection="1">
      <alignment horizontal="left"/>
    </xf>
    <xf numFmtId="0" fontId="1" fillId="5" borderId="0" xfId="0" applyFont="1" applyFill="1" applyBorder="1" applyAlignment="1" applyProtection="1">
      <alignment horizontal="center"/>
    </xf>
    <xf numFmtId="165" fontId="1" fillId="5" borderId="0" xfId="0" applyNumberFormat="1" applyFont="1" applyFill="1" applyBorder="1" applyAlignment="1" applyProtection="1">
      <alignment horizontal="center"/>
    </xf>
    <xf numFmtId="165" fontId="1" fillId="5" borderId="0" xfId="0" applyNumberFormat="1" applyFont="1" applyFill="1" applyBorder="1" applyAlignment="1" applyProtection="1">
      <alignment horizontal="right"/>
    </xf>
    <xf numFmtId="0" fontId="31" fillId="5" borderId="17" xfId="0" applyFont="1" applyFill="1" applyBorder="1" applyAlignment="1" applyProtection="1">
      <alignment horizontal="center"/>
    </xf>
    <xf numFmtId="165" fontId="31" fillId="5" borderId="17" xfId="0" applyNumberFormat="1" applyFont="1" applyFill="1" applyBorder="1" applyAlignment="1" applyProtection="1">
      <alignment horizontal="center"/>
    </xf>
    <xf numFmtId="165" fontId="31" fillId="5" borderId="17" xfId="0" applyNumberFormat="1" applyFont="1" applyFill="1" applyBorder="1" applyAlignment="1" applyProtection="1">
      <alignment horizontal="left"/>
    </xf>
    <xf numFmtId="0" fontId="2" fillId="6" borderId="14" xfId="0" applyFont="1" applyFill="1" applyBorder="1" applyAlignment="1" applyProtection="1">
      <alignment horizontal="left"/>
    </xf>
    <xf numFmtId="0" fontId="2" fillId="6" borderId="13" xfId="0" applyFont="1" applyFill="1" applyBorder="1" applyAlignment="1" applyProtection="1"/>
    <xf numFmtId="0" fontId="3" fillId="6" borderId="16" xfId="0" applyFont="1" applyFill="1" applyBorder="1" applyAlignment="1" applyProtection="1">
      <alignment horizontal="right"/>
    </xf>
    <xf numFmtId="0" fontId="0" fillId="6" borderId="20" xfId="0" applyFill="1" applyBorder="1" applyProtection="1"/>
    <xf numFmtId="0" fontId="0" fillId="6" borderId="0" xfId="0" applyFill="1" applyBorder="1" applyAlignment="1" applyProtection="1">
      <alignment vertical="center" wrapText="1"/>
    </xf>
    <xf numFmtId="0" fontId="0" fillId="6" borderId="0" xfId="0" applyFill="1" applyBorder="1" applyAlignment="1" applyProtection="1">
      <alignment horizontal="left" vertical="center" wrapText="1"/>
    </xf>
    <xf numFmtId="0" fontId="1" fillId="6" borderId="0" xfId="0" applyFont="1" applyFill="1" applyBorder="1" applyAlignment="1" applyProtection="1">
      <alignment horizontal="left"/>
    </xf>
    <xf numFmtId="0" fontId="31" fillId="6" borderId="17" xfId="0" applyFont="1" applyFill="1" applyBorder="1" applyAlignment="1" applyProtection="1">
      <alignment horizontal="left"/>
    </xf>
    <xf numFmtId="0" fontId="0" fillId="6" borderId="13" xfId="0" applyFill="1" applyBorder="1" applyProtection="1"/>
    <xf numFmtId="0" fontId="2" fillId="6" borderId="14" xfId="0" applyFont="1" applyFill="1" applyBorder="1" applyAlignment="1" applyProtection="1">
      <alignment horizontal="center"/>
    </xf>
    <xf numFmtId="165" fontId="2" fillId="6" borderId="14" xfId="0" applyNumberFormat="1" applyFont="1" applyFill="1" applyBorder="1" applyAlignment="1" applyProtection="1">
      <alignment horizontal="center"/>
    </xf>
    <xf numFmtId="165" fontId="2" fillId="6" borderId="14" xfId="0" applyNumberFormat="1" applyFont="1" applyFill="1" applyBorder="1" applyAlignment="1" applyProtection="1">
      <alignment horizontal="left"/>
    </xf>
    <xf numFmtId="0" fontId="0" fillId="6" borderId="15" xfId="0" applyFill="1" applyBorder="1" applyProtection="1"/>
    <xf numFmtId="0" fontId="0" fillId="6" borderId="16" xfId="0" applyFill="1" applyBorder="1" applyProtection="1"/>
    <xf numFmtId="165" fontId="0" fillId="6" borderId="20" xfId="0" applyNumberFormat="1" applyFill="1" applyBorder="1" applyProtection="1"/>
    <xf numFmtId="0" fontId="1" fillId="6" borderId="0" xfId="0" applyFont="1" applyFill="1" applyBorder="1" applyAlignment="1" applyProtection="1">
      <alignment horizontal="center"/>
    </xf>
    <xf numFmtId="165" fontId="1" fillId="6" borderId="0" xfId="0" applyNumberFormat="1" applyFont="1" applyFill="1" applyBorder="1" applyAlignment="1" applyProtection="1">
      <alignment horizontal="center"/>
    </xf>
    <xf numFmtId="165" fontId="1" fillId="6" borderId="0" xfId="0" applyNumberFormat="1" applyFont="1" applyFill="1" applyBorder="1" applyAlignment="1" applyProtection="1">
      <alignment horizontal="right"/>
    </xf>
    <xf numFmtId="0" fontId="31" fillId="6" borderId="17" xfId="0" applyFont="1" applyFill="1" applyBorder="1" applyAlignment="1" applyProtection="1">
      <alignment horizontal="center"/>
    </xf>
    <xf numFmtId="165" fontId="31" fillId="6" borderId="17" xfId="0" applyNumberFormat="1" applyFont="1" applyFill="1" applyBorder="1" applyAlignment="1" applyProtection="1">
      <alignment horizontal="center"/>
    </xf>
    <xf numFmtId="165" fontId="31" fillId="6" borderId="17" xfId="0" applyNumberFormat="1" applyFont="1" applyFill="1" applyBorder="1" applyAlignment="1" applyProtection="1">
      <alignment horizontal="left"/>
    </xf>
    <xf numFmtId="165" fontId="2" fillId="6" borderId="17" xfId="0" applyNumberFormat="1" applyFont="1" applyFill="1" applyBorder="1" applyAlignment="1" applyProtection="1"/>
    <xf numFmtId="165" fontId="0" fillId="6" borderId="13" xfId="0" applyNumberFormat="1" applyFill="1" applyBorder="1" applyProtection="1"/>
    <xf numFmtId="165" fontId="0" fillId="6" borderId="15" xfId="0" applyNumberFormat="1" applyFill="1" applyBorder="1" applyProtection="1"/>
    <xf numFmtId="165" fontId="0" fillId="6" borderId="16" xfId="0" applyNumberFormat="1" applyFill="1" applyBorder="1" applyProtection="1"/>
    <xf numFmtId="165" fontId="2" fillId="6" borderId="0" xfId="0" applyNumberFormat="1" applyFont="1" applyFill="1" applyBorder="1" applyAlignment="1" applyProtection="1"/>
    <xf numFmtId="165" fontId="2" fillId="6" borderId="14" xfId="0" applyNumberFormat="1" applyFont="1" applyFill="1" applyBorder="1" applyAlignment="1" applyProtection="1"/>
    <xf numFmtId="165" fontId="0" fillId="6" borderId="14" xfId="0" applyNumberFormat="1" applyFill="1" applyBorder="1" applyAlignment="1" applyProtection="1"/>
    <xf numFmtId="165" fontId="3" fillId="6" borderId="18" xfId="0" applyNumberFormat="1" applyFont="1" applyFill="1" applyBorder="1" applyAlignment="1" applyProtection="1">
      <alignment horizontal="centerContinuous"/>
    </xf>
    <xf numFmtId="165" fontId="0" fillId="6" borderId="0" xfId="0" applyNumberFormat="1" applyFill="1" applyBorder="1" applyAlignment="1" applyProtection="1"/>
    <xf numFmtId="165" fontId="3" fillId="6" borderId="19" xfId="0" applyNumberFormat="1" applyFont="1" applyFill="1" applyBorder="1" applyAlignment="1" applyProtection="1">
      <alignment horizontal="centerContinuous"/>
    </xf>
    <xf numFmtId="165" fontId="0" fillId="6" borderId="17" xfId="0" applyNumberFormat="1" applyFill="1" applyBorder="1" applyAlignment="1" applyProtection="1"/>
    <xf numFmtId="165" fontId="3" fillId="6" borderId="20" xfId="0" applyNumberFormat="1" applyFont="1" applyFill="1" applyBorder="1" applyAlignment="1" applyProtection="1">
      <alignment horizontal="centerContinuous"/>
    </xf>
    <xf numFmtId="165" fontId="0" fillId="6" borderId="0" xfId="0" applyNumberFormat="1" applyFill="1" applyBorder="1" applyAlignment="1" applyProtection="1">
      <alignment horizontal="centerContinuous"/>
    </xf>
    <xf numFmtId="0" fontId="2" fillId="8" borderId="13" xfId="0" applyFont="1" applyFill="1" applyBorder="1" applyAlignment="1" applyProtection="1"/>
    <xf numFmtId="0" fontId="2" fillId="8" borderId="14" xfId="0" applyFont="1" applyFill="1" applyBorder="1" applyAlignment="1" applyProtection="1"/>
    <xf numFmtId="0" fontId="0" fillId="8" borderId="14" xfId="0" applyFill="1" applyBorder="1" applyProtection="1"/>
    <xf numFmtId="0" fontId="2" fillId="8" borderId="14" xfId="0" applyFont="1" applyFill="1" applyBorder="1" applyAlignment="1" applyProtection="1">
      <alignment horizontal="left"/>
    </xf>
    <xf numFmtId="0" fontId="0" fillId="8" borderId="18" xfId="0" applyFill="1" applyBorder="1" applyProtection="1"/>
    <xf numFmtId="0" fontId="2" fillId="8" borderId="15" xfId="0" applyFont="1" applyFill="1" applyBorder="1" applyAlignment="1" applyProtection="1"/>
    <xf numFmtId="0" fontId="3" fillId="8" borderId="16" xfId="0" applyFont="1" applyFill="1" applyBorder="1" applyAlignment="1" applyProtection="1">
      <alignment horizontal="right"/>
    </xf>
    <xf numFmtId="0" fontId="0" fillId="8" borderId="0" xfId="0" applyFill="1" applyBorder="1" applyProtection="1"/>
    <xf numFmtId="0" fontId="0" fillId="8" borderId="17" xfId="0" applyFill="1" applyBorder="1" applyProtection="1"/>
    <xf numFmtId="0" fontId="0" fillId="8" borderId="19" xfId="0" applyFill="1" applyBorder="1" applyProtection="1"/>
    <xf numFmtId="0" fontId="0" fillId="8" borderId="20" xfId="0" applyFill="1" applyBorder="1" applyProtection="1"/>
    <xf numFmtId="0" fontId="0" fillId="8" borderId="0" xfId="0" applyFill="1" applyBorder="1" applyAlignment="1" applyProtection="1">
      <alignment vertical="center" wrapText="1"/>
    </xf>
    <xf numFmtId="0" fontId="1" fillId="8" borderId="0" xfId="0" applyFont="1" applyFill="1" applyBorder="1" applyAlignment="1" applyProtection="1">
      <alignment horizontal="left" vertical="center"/>
    </xf>
    <xf numFmtId="0" fontId="0" fillId="8" borderId="0" xfId="0" applyFill="1" applyBorder="1" applyAlignment="1" applyProtection="1">
      <alignment horizontal="left" vertical="center" wrapText="1"/>
    </xf>
    <xf numFmtId="0" fontId="1" fillId="8" borderId="0" xfId="0" applyFont="1" applyFill="1" applyBorder="1" applyAlignment="1" applyProtection="1">
      <alignment horizontal="left"/>
    </xf>
    <xf numFmtId="0" fontId="2" fillId="8" borderId="17" xfId="0" applyFont="1" applyFill="1" applyBorder="1" applyAlignment="1" applyProtection="1"/>
    <xf numFmtId="0" fontId="31" fillId="8" borderId="17" xfId="0" applyFont="1" applyFill="1" applyBorder="1" applyAlignment="1" applyProtection="1">
      <alignment horizontal="left"/>
    </xf>
    <xf numFmtId="0" fontId="31" fillId="8" borderId="0" xfId="0" applyFont="1" applyFill="1" applyBorder="1" applyAlignment="1" applyProtection="1">
      <alignment horizontal="left"/>
    </xf>
    <xf numFmtId="0" fontId="2" fillId="8" borderId="14" xfId="0" applyFont="1" applyFill="1" applyBorder="1" applyAlignment="1" applyProtection="1">
      <alignment horizontal="center"/>
    </xf>
    <xf numFmtId="165" fontId="2" fillId="8" borderId="14" xfId="0" applyNumberFormat="1" applyFont="1" applyFill="1" applyBorder="1" applyAlignment="1" applyProtection="1">
      <alignment horizontal="center"/>
    </xf>
    <xf numFmtId="165" fontId="2" fillId="8" borderId="14" xfId="0" applyNumberFormat="1" applyFont="1" applyFill="1" applyBorder="1" applyAlignment="1" applyProtection="1">
      <alignment horizontal="left"/>
    </xf>
    <xf numFmtId="0" fontId="0" fillId="8" borderId="13" xfId="0" applyFill="1" applyBorder="1" applyProtection="1"/>
    <xf numFmtId="0" fontId="0" fillId="8" borderId="15" xfId="0" applyFill="1" applyBorder="1" applyProtection="1"/>
    <xf numFmtId="0" fontId="0" fillId="8" borderId="16" xfId="0" applyFill="1" applyBorder="1" applyProtection="1"/>
    <xf numFmtId="0" fontId="1" fillId="8" borderId="0" xfId="0" applyFont="1" applyFill="1" applyBorder="1" applyAlignment="1" applyProtection="1">
      <alignment horizontal="center"/>
    </xf>
    <xf numFmtId="165" fontId="1" fillId="8" borderId="0" xfId="0" applyNumberFormat="1" applyFont="1" applyFill="1" applyBorder="1" applyAlignment="1" applyProtection="1">
      <alignment horizontal="center"/>
    </xf>
    <xf numFmtId="165" fontId="1" fillId="8" borderId="0" xfId="0" applyNumberFormat="1" applyFont="1" applyFill="1" applyBorder="1" applyAlignment="1" applyProtection="1">
      <alignment horizontal="right"/>
    </xf>
    <xf numFmtId="0" fontId="31" fillId="8" borderId="17" xfId="0" applyFont="1" applyFill="1" applyBorder="1" applyAlignment="1" applyProtection="1">
      <alignment horizontal="center"/>
    </xf>
    <xf numFmtId="165" fontId="31" fillId="8" borderId="17" xfId="0" applyNumberFormat="1" applyFont="1" applyFill="1" applyBorder="1" applyAlignment="1" applyProtection="1">
      <alignment horizontal="center"/>
    </xf>
    <xf numFmtId="165" fontId="31" fillId="8" borderId="17" xfId="0" applyNumberFormat="1" applyFont="1" applyFill="1" applyBorder="1" applyAlignment="1" applyProtection="1">
      <alignment horizontal="left"/>
    </xf>
    <xf numFmtId="165" fontId="0" fillId="8" borderId="18" xfId="0" applyNumberFormat="1" applyFill="1" applyBorder="1" applyProtection="1"/>
    <xf numFmtId="165" fontId="0" fillId="8" borderId="19" xfId="0" applyNumberFormat="1" applyFill="1" applyBorder="1" applyProtection="1"/>
    <xf numFmtId="165" fontId="0" fillId="8" borderId="20" xfId="0" applyNumberFormat="1" applyFill="1" applyBorder="1" applyProtection="1"/>
    <xf numFmtId="0" fontId="31" fillId="8" borderId="0" xfId="0" applyFont="1" applyFill="1" applyBorder="1" applyAlignment="1" applyProtection="1">
      <alignment horizontal="center"/>
    </xf>
    <xf numFmtId="165" fontId="31" fillId="8" borderId="0" xfId="0" applyNumberFormat="1" applyFont="1" applyFill="1" applyBorder="1" applyAlignment="1" applyProtection="1">
      <alignment horizontal="center"/>
    </xf>
    <xf numFmtId="165" fontId="31" fillId="8" borderId="0" xfId="0" applyNumberFormat="1" applyFont="1" applyFill="1" applyBorder="1" applyAlignment="1" applyProtection="1">
      <alignment horizontal="left"/>
    </xf>
    <xf numFmtId="165" fontId="2" fillId="8" borderId="14" xfId="0" applyNumberFormat="1" applyFont="1" applyFill="1" applyBorder="1" applyAlignment="1" applyProtection="1"/>
    <xf numFmtId="165" fontId="2" fillId="8" borderId="0" xfId="0" applyNumberFormat="1" applyFont="1" applyFill="1" applyBorder="1" applyAlignment="1" applyProtection="1"/>
    <xf numFmtId="165" fontId="2" fillId="8" borderId="17" xfId="0" applyNumberFormat="1" applyFont="1" applyFill="1" applyBorder="1" applyAlignment="1" applyProtection="1"/>
    <xf numFmtId="165" fontId="0" fillId="8" borderId="13" xfId="0" applyNumberFormat="1" applyFill="1" applyBorder="1" applyProtection="1"/>
    <xf numFmtId="165" fontId="0" fillId="8" borderId="15" xfId="0" applyNumberFormat="1" applyFill="1" applyBorder="1" applyProtection="1"/>
    <xf numFmtId="165" fontId="0" fillId="8" borderId="16" xfId="0" applyNumberFormat="1" applyFill="1" applyBorder="1" applyProtection="1"/>
    <xf numFmtId="165" fontId="0" fillId="8" borderId="14" xfId="0" applyNumberFormat="1" applyFill="1" applyBorder="1" applyAlignment="1" applyProtection="1"/>
    <xf numFmtId="165" fontId="3" fillId="8" borderId="18" xfId="0" applyNumberFormat="1" applyFont="1" applyFill="1" applyBorder="1" applyAlignment="1" applyProtection="1">
      <alignment horizontal="centerContinuous"/>
    </xf>
    <xf numFmtId="165" fontId="0" fillId="8" borderId="0" xfId="0" applyNumberFormat="1" applyFill="1" applyBorder="1" applyAlignment="1" applyProtection="1">
      <alignment horizontal="centerContinuous"/>
    </xf>
    <xf numFmtId="165" fontId="0" fillId="8" borderId="0" xfId="0" applyNumberFormat="1" applyFill="1" applyBorder="1" applyAlignment="1" applyProtection="1"/>
    <xf numFmtId="165" fontId="0" fillId="8" borderId="17" xfId="0" applyNumberFormat="1" applyFill="1" applyBorder="1" applyAlignment="1" applyProtection="1"/>
    <xf numFmtId="165" fontId="3" fillId="8" borderId="19" xfId="0" applyNumberFormat="1" applyFont="1" applyFill="1" applyBorder="1" applyAlignment="1" applyProtection="1">
      <alignment horizontal="centerContinuous"/>
    </xf>
    <xf numFmtId="165" fontId="3" fillId="8" borderId="20" xfId="0" applyNumberFormat="1" applyFont="1" applyFill="1" applyBorder="1" applyAlignment="1" applyProtection="1">
      <alignment horizontal="centerContinuous"/>
    </xf>
    <xf numFmtId="165" fontId="3" fillId="0" borderId="0" xfId="0" applyNumberFormat="1" applyFont="1" applyFill="1" applyBorder="1" applyAlignment="1" applyProtection="1"/>
    <xf numFmtId="0" fontId="33" fillId="0" borderId="0" xfId="0" applyFont="1" applyProtection="1"/>
    <xf numFmtId="0" fontId="4" fillId="0" borderId="0" xfId="0" applyFont="1" applyAlignment="1" applyProtection="1"/>
    <xf numFmtId="0" fontId="33" fillId="0" borderId="0" xfId="0" applyFont="1" applyBorder="1" applyAlignment="1" applyProtection="1"/>
    <xf numFmtId="0" fontId="33" fillId="0" borderId="0" xfId="0" applyFont="1" applyAlignment="1" applyProtection="1"/>
    <xf numFmtId="0" fontId="33" fillId="0" borderId="0" xfId="0" applyFont="1" applyFill="1" applyAlignment="1" applyProtection="1"/>
    <xf numFmtId="0" fontId="4" fillId="0" borderId="0" xfId="0" applyFont="1" applyAlignment="1" applyProtection="1">
      <alignment horizontal="center"/>
    </xf>
    <xf numFmtId="165" fontId="4" fillId="0" borderId="0" xfId="0" applyNumberFormat="1" applyFont="1" applyAlignment="1" applyProtection="1">
      <alignment horizontal="center"/>
    </xf>
    <xf numFmtId="165" fontId="4" fillId="0" borderId="17" xfId="0" applyNumberFormat="1" applyFont="1" applyBorder="1" applyAlignment="1" applyProtection="1">
      <alignment horizontal="left"/>
    </xf>
    <xf numFmtId="165" fontId="33" fillId="0" borderId="0" xfId="0" applyNumberFormat="1" applyFont="1" applyAlignment="1" applyProtection="1"/>
    <xf numFmtId="165" fontId="33" fillId="0" borderId="0" xfId="0" applyNumberFormat="1" applyFont="1" applyFill="1" applyAlignment="1" applyProtection="1"/>
    <xf numFmtId="165" fontId="4" fillId="0" borderId="0" xfId="0" applyNumberFormat="1" applyFont="1" applyFill="1" applyAlignment="1" applyProtection="1"/>
    <xf numFmtId="165" fontId="4" fillId="0" borderId="0" xfId="0" applyNumberFormat="1" applyFont="1" applyFill="1" applyBorder="1" applyAlignment="1" applyProtection="1"/>
    <xf numFmtId="0" fontId="0" fillId="4" borderId="0" xfId="0" applyFill="1" applyBorder="1" applyAlignment="1" applyProtection="1">
      <alignment horizontal="center" vertical="center" wrapText="1"/>
    </xf>
    <xf numFmtId="0" fontId="3" fillId="4" borderId="17" xfId="0" applyFont="1" applyFill="1" applyBorder="1" applyAlignment="1" applyProtection="1">
      <alignment horizontal="center"/>
    </xf>
    <xf numFmtId="0" fontId="0" fillId="5" borderId="0" xfId="0" applyFill="1" applyBorder="1" applyAlignment="1" applyProtection="1">
      <alignment horizontal="center" vertical="center" wrapText="1"/>
    </xf>
    <xf numFmtId="0" fontId="3" fillId="5" borderId="17" xfId="0" applyFont="1" applyFill="1" applyBorder="1" applyAlignment="1" applyProtection="1">
      <alignment horizontal="center"/>
    </xf>
    <xf numFmtId="0" fontId="0" fillId="0" borderId="0" xfId="0" applyAlignment="1" applyProtection="1">
      <alignment horizontal="center"/>
    </xf>
    <xf numFmtId="0" fontId="0" fillId="6" borderId="0" xfId="0" applyFill="1" applyBorder="1" applyAlignment="1" applyProtection="1">
      <alignment horizontal="center" vertical="center" wrapText="1"/>
    </xf>
    <xf numFmtId="0" fontId="3" fillId="6" borderId="17" xfId="0" applyFont="1" applyFill="1" applyBorder="1" applyAlignment="1" applyProtection="1">
      <alignment horizontal="center"/>
    </xf>
    <xf numFmtId="0" fontId="0" fillId="8" borderId="0" xfId="0" applyFill="1" applyBorder="1" applyAlignment="1" applyProtection="1">
      <alignment horizontal="center" vertical="center" wrapText="1"/>
    </xf>
    <xf numFmtId="0" fontId="3" fillId="8" borderId="17" xfId="0" applyFont="1" applyFill="1" applyBorder="1" applyAlignment="1" applyProtection="1">
      <alignment horizontal="center"/>
    </xf>
    <xf numFmtId="0" fontId="33" fillId="0" borderId="0" xfId="0" applyFont="1" applyAlignment="1" applyProtection="1">
      <alignment horizontal="center"/>
    </xf>
    <xf numFmtId="0" fontId="1" fillId="4"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0" fillId="0" borderId="3" xfId="0" applyBorder="1"/>
    <xf numFmtId="0" fontId="1" fillId="8" borderId="0" xfId="0" applyFont="1" applyFill="1" applyBorder="1" applyAlignment="1" applyProtection="1">
      <alignment horizontal="center" vertical="center"/>
    </xf>
    <xf numFmtId="0" fontId="0" fillId="4" borderId="0" xfId="0" applyFill="1" applyBorder="1" applyAlignment="1" applyProtection="1">
      <alignment horizontal="center"/>
    </xf>
    <xf numFmtId="0" fontId="0" fillId="4" borderId="17" xfId="0" applyFill="1" applyBorder="1" applyAlignment="1" applyProtection="1">
      <alignment horizontal="center"/>
    </xf>
    <xf numFmtId="0" fontId="0" fillId="5" borderId="14" xfId="0" applyFill="1" applyBorder="1" applyAlignment="1" applyProtection="1">
      <alignment horizontal="center"/>
    </xf>
    <xf numFmtId="0" fontId="0" fillId="5" borderId="0" xfId="0" applyFill="1" applyBorder="1" applyAlignment="1" applyProtection="1">
      <alignment horizontal="center"/>
    </xf>
    <xf numFmtId="0" fontId="0" fillId="5" borderId="17" xfId="0" applyFill="1" applyBorder="1" applyAlignment="1" applyProtection="1">
      <alignment horizontal="center"/>
    </xf>
    <xf numFmtId="0" fontId="0" fillId="6" borderId="14" xfId="0" applyFill="1" applyBorder="1" applyAlignment="1" applyProtection="1">
      <alignment horizontal="center"/>
    </xf>
    <xf numFmtId="0" fontId="0" fillId="6" borderId="0" xfId="0" applyFill="1" applyBorder="1" applyAlignment="1" applyProtection="1">
      <alignment horizontal="center"/>
    </xf>
    <xf numFmtId="0" fontId="0" fillId="6" borderId="17" xfId="0" applyFill="1" applyBorder="1" applyAlignment="1" applyProtection="1">
      <alignment horizontal="center"/>
    </xf>
    <xf numFmtId="0" fontId="0" fillId="8" borderId="14" xfId="0" applyFill="1" applyBorder="1" applyAlignment="1" applyProtection="1">
      <alignment horizontal="center"/>
    </xf>
    <xf numFmtId="0" fontId="0" fillId="8" borderId="0" xfId="0" applyFill="1" applyBorder="1" applyAlignment="1" applyProtection="1">
      <alignment horizontal="center"/>
    </xf>
    <xf numFmtId="0" fontId="0" fillId="8" borderId="17" xfId="0" applyFill="1" applyBorder="1" applyAlignment="1" applyProtection="1">
      <alignment horizontal="center"/>
    </xf>
    <xf numFmtId="0" fontId="12" fillId="0" borderId="7" xfId="0" applyFont="1" applyFill="1" applyBorder="1" applyAlignment="1" applyProtection="1">
      <alignment vertical="top"/>
    </xf>
    <xf numFmtId="0" fontId="2" fillId="0" borderId="3" xfId="0" applyFont="1" applyFill="1" applyBorder="1" applyAlignment="1" applyProtection="1"/>
    <xf numFmtId="166" fontId="3" fillId="0" borderId="1" xfId="0" applyNumberFormat="1" applyFont="1" applyFill="1" applyBorder="1" applyAlignment="1" applyProtection="1">
      <alignment horizontal="center"/>
    </xf>
    <xf numFmtId="166" fontId="3" fillId="0" borderId="2" xfId="0" applyNumberFormat="1" applyFont="1" applyFill="1" applyBorder="1" applyAlignment="1" applyProtection="1">
      <alignment horizontal="center"/>
    </xf>
    <xf numFmtId="166" fontId="3" fillId="0" borderId="0" xfId="0" applyNumberFormat="1" applyFont="1" applyFill="1" applyBorder="1" applyAlignment="1" applyProtection="1">
      <alignment horizontal="center"/>
    </xf>
    <xf numFmtId="166" fontId="3" fillId="0" borderId="0" xfId="0" applyNumberFormat="1" applyFont="1" applyFill="1" applyAlignment="1" applyProtection="1">
      <alignment horizontal="center"/>
    </xf>
    <xf numFmtId="166" fontId="2" fillId="0" borderId="0" xfId="0" applyNumberFormat="1" applyFont="1" applyFill="1" applyBorder="1" applyAlignment="1" applyProtection="1">
      <alignment horizontal="center"/>
    </xf>
    <xf numFmtId="166" fontId="2" fillId="0" borderId="3" xfId="0" applyNumberFormat="1" applyFont="1" applyFill="1" applyBorder="1" applyAlignment="1" applyProtection="1">
      <alignment horizontal="center"/>
    </xf>
    <xf numFmtId="166" fontId="2" fillId="4" borderId="14" xfId="0" applyNumberFormat="1" applyFont="1" applyFill="1" applyBorder="1" applyAlignment="1" applyProtection="1">
      <alignment horizontal="center"/>
    </xf>
    <xf numFmtId="166" fontId="2" fillId="4" borderId="17" xfId="0" applyNumberFormat="1" applyFont="1" applyFill="1" applyBorder="1" applyAlignment="1" applyProtection="1">
      <alignment horizontal="center"/>
    </xf>
    <xf numFmtId="166" fontId="2" fillId="0" borderId="0" xfId="0" applyNumberFormat="1" applyFont="1" applyFill="1" applyAlignment="1" applyProtection="1">
      <alignment horizontal="center"/>
    </xf>
    <xf numFmtId="0" fontId="2" fillId="3" borderId="3" xfId="0" applyFont="1" applyFill="1" applyBorder="1" applyAlignment="1" applyProtection="1"/>
    <xf numFmtId="166" fontId="2" fillId="3" borderId="3" xfId="0" applyNumberFormat="1" applyFont="1" applyFill="1" applyBorder="1" applyAlignment="1" applyProtection="1">
      <alignment horizontal="center"/>
    </xf>
    <xf numFmtId="165" fontId="2" fillId="3" borderId="3" xfId="0" applyNumberFormat="1" applyFont="1" applyFill="1" applyBorder="1" applyAlignment="1" applyProtection="1"/>
    <xf numFmtId="166" fontId="2" fillId="4" borderId="0" xfId="0" applyNumberFormat="1" applyFont="1" applyFill="1" applyBorder="1" applyAlignment="1" applyProtection="1">
      <alignment horizontal="center"/>
    </xf>
    <xf numFmtId="165" fontId="0" fillId="4" borderId="13" xfId="0" applyNumberFormat="1" applyFill="1" applyBorder="1" applyAlignment="1" applyProtection="1">
      <alignment horizontal="centerContinuous"/>
    </xf>
    <xf numFmtId="165" fontId="0" fillId="4" borderId="15" xfId="0" applyNumberFormat="1" applyFill="1" applyBorder="1" applyAlignment="1" applyProtection="1">
      <alignment horizontal="centerContinuous"/>
    </xf>
    <xf numFmtId="165" fontId="0" fillId="4" borderId="16" xfId="0" applyNumberFormat="1" applyFill="1" applyBorder="1" applyAlignment="1" applyProtection="1">
      <alignment horizontal="centerContinuous"/>
    </xf>
    <xf numFmtId="165" fontId="3" fillId="0" borderId="10" xfId="0" applyNumberFormat="1" applyFont="1" applyFill="1" applyBorder="1" applyAlignment="1" applyProtection="1"/>
    <xf numFmtId="0" fontId="2" fillId="0" borderId="0" xfId="0" applyFont="1" applyFill="1" applyAlignment="1" applyProtection="1"/>
    <xf numFmtId="166" fontId="0" fillId="0" borderId="5" xfId="0" applyNumberFormat="1" applyFill="1" applyBorder="1" applyAlignment="1" applyProtection="1">
      <alignment horizontal="center"/>
    </xf>
    <xf numFmtId="165" fontId="0" fillId="0" borderId="5" xfId="0" applyNumberFormat="1" applyFill="1" applyBorder="1" applyAlignment="1" applyProtection="1">
      <alignment horizontal="centerContinuous"/>
    </xf>
    <xf numFmtId="165" fontId="3" fillId="0" borderId="6" xfId="0" applyNumberFormat="1" applyFont="1" applyFill="1" applyBorder="1" applyAlignment="1" applyProtection="1">
      <alignment horizontal="centerContinuous"/>
    </xf>
    <xf numFmtId="0" fontId="0" fillId="0" borderId="0" xfId="0" applyBorder="1" applyAlignment="1"/>
    <xf numFmtId="165" fontId="3" fillId="0" borderId="8" xfId="0" applyNumberFormat="1" applyFont="1" applyFill="1" applyBorder="1" applyAlignment="1" applyProtection="1">
      <alignment horizontal="centerContinuous"/>
    </xf>
    <xf numFmtId="165" fontId="0" fillId="4" borderId="18" xfId="0" applyNumberFormat="1" applyFill="1" applyBorder="1" applyAlignment="1" applyProtection="1"/>
    <xf numFmtId="165" fontId="0" fillId="4" borderId="19" xfId="0" applyNumberFormat="1" applyFill="1" applyBorder="1" applyAlignment="1" applyProtection="1"/>
    <xf numFmtId="165" fontId="0" fillId="4" borderId="20" xfId="0" applyNumberFormat="1" applyFill="1" applyBorder="1" applyAlignment="1" applyProtection="1"/>
    <xf numFmtId="165" fontId="0" fillId="4" borderId="14" xfId="0" applyNumberFormat="1" applyFill="1" applyBorder="1" applyAlignment="1" applyProtection="1">
      <alignment horizontal="centerContinuous"/>
    </xf>
    <xf numFmtId="165" fontId="2" fillId="4" borderId="19" xfId="0" applyNumberFormat="1" applyFont="1" applyFill="1" applyBorder="1" applyAlignment="1" applyProtection="1"/>
    <xf numFmtId="165" fontId="34" fillId="0" borderId="0" xfId="0" applyNumberFormat="1" applyFont="1" applyFill="1" applyBorder="1" applyAlignment="1" applyProtection="1"/>
    <xf numFmtId="166" fontId="12" fillId="0" borderId="0" xfId="0" applyNumberFormat="1" applyFont="1" applyFill="1" applyBorder="1" applyAlignment="1" applyProtection="1">
      <alignment horizontal="center"/>
    </xf>
    <xf numFmtId="165" fontId="4" fillId="0" borderId="10" xfId="0" applyNumberFormat="1" applyFont="1" applyFill="1" applyBorder="1" applyAlignment="1" applyProtection="1"/>
    <xf numFmtId="165" fontId="34" fillId="0" borderId="0" xfId="0" applyNumberFormat="1" applyFont="1" applyFill="1" applyBorder="1" applyAlignment="1" applyProtection="1">
      <alignment horizontal="centerContinuous"/>
    </xf>
    <xf numFmtId="165" fontId="0" fillId="4" borderId="0" xfId="0" applyNumberFormat="1" applyFill="1" applyBorder="1" applyProtection="1"/>
    <xf numFmtId="0" fontId="3" fillId="4" borderId="0" xfId="0" applyFont="1" applyFill="1" applyBorder="1" applyAlignment="1" applyProtection="1"/>
    <xf numFmtId="165" fontId="3" fillId="4" borderId="0" xfId="0" applyNumberFormat="1" applyFont="1" applyFill="1" applyBorder="1" applyAlignment="1" applyProtection="1"/>
    <xf numFmtId="0" fontId="14" fillId="0" borderId="0" xfId="0" applyFont="1" applyFill="1" applyBorder="1" applyAlignment="1" applyProtection="1"/>
    <xf numFmtId="0" fontId="35" fillId="0" borderId="7" xfId="0" applyFont="1" applyBorder="1" applyAlignment="1"/>
    <xf numFmtId="165" fontId="35" fillId="0" borderId="0" xfId="0" applyNumberFormat="1" applyFont="1" applyFill="1" applyBorder="1" applyAlignment="1" applyProtection="1">
      <alignment horizontal="centerContinuous"/>
    </xf>
    <xf numFmtId="165" fontId="15" fillId="0" borderId="0" xfId="0" applyNumberFormat="1" applyFont="1" applyFill="1" applyBorder="1" applyAlignment="1" applyProtection="1">
      <alignment horizontal="centerContinuous"/>
    </xf>
    <xf numFmtId="165" fontId="14" fillId="0" borderId="0" xfId="0" applyNumberFormat="1" applyFont="1" applyFill="1" applyBorder="1" applyAlignment="1" applyProtection="1">
      <alignment horizontal="centerContinuous"/>
    </xf>
    <xf numFmtId="0" fontId="35" fillId="0" borderId="0" xfId="0" applyFont="1" applyFill="1" applyBorder="1" applyAlignment="1" applyProtection="1">
      <alignment horizontal="center"/>
    </xf>
    <xf numFmtId="166" fontId="35" fillId="0" borderId="0" xfId="0" applyNumberFormat="1" applyFont="1" applyFill="1" applyBorder="1" applyAlignment="1" applyProtection="1">
      <alignment horizontal="center"/>
    </xf>
    <xf numFmtId="165" fontId="35" fillId="0" borderId="0" xfId="0" applyNumberFormat="1" applyFont="1" applyFill="1" applyBorder="1" applyAlignment="1" applyProtection="1">
      <alignment horizontal="center"/>
    </xf>
    <xf numFmtId="0" fontId="35" fillId="0" borderId="0" xfId="0" applyFont="1" applyBorder="1" applyAlignment="1" applyProtection="1">
      <alignment vertical="top" wrapText="1"/>
    </xf>
    <xf numFmtId="0" fontId="35" fillId="0" borderId="0" xfId="0" applyFont="1" applyFill="1" applyBorder="1" applyAlignment="1" applyProtection="1">
      <alignment horizontal="centerContinuous"/>
    </xf>
    <xf numFmtId="0" fontId="35" fillId="0" borderId="0" xfId="0" applyFont="1" applyBorder="1" applyAlignment="1" applyProtection="1">
      <alignment horizontal="center" vertical="top" wrapText="1"/>
    </xf>
    <xf numFmtId="165" fontId="35" fillId="0" borderId="0" xfId="0" applyNumberFormat="1" applyFont="1" applyBorder="1" applyAlignment="1" applyProtection="1">
      <alignment horizontal="center" vertical="top" wrapText="1"/>
    </xf>
    <xf numFmtId="165" fontId="35" fillId="0" borderId="0" xfId="0" applyNumberFormat="1" applyFont="1" applyBorder="1" applyAlignment="1" applyProtection="1">
      <alignment vertical="top" wrapText="1"/>
    </xf>
    <xf numFmtId="165" fontId="15" fillId="0" borderId="8" xfId="0" applyNumberFormat="1" applyFont="1" applyFill="1" applyBorder="1" applyAlignment="1" applyProtection="1">
      <alignment horizontal="centerContinuous"/>
    </xf>
    <xf numFmtId="0" fontId="14" fillId="0" borderId="7" xfId="0" applyFont="1" applyFill="1" applyBorder="1" applyAlignment="1" applyProtection="1"/>
    <xf numFmtId="0" fontId="35" fillId="0" borderId="0" xfId="0" applyFont="1" applyBorder="1" applyAlignment="1"/>
    <xf numFmtId="0" fontId="9" fillId="0" borderId="0" xfId="0" applyFont="1" applyBorder="1" applyAlignment="1" applyProtection="1">
      <alignment horizontal="left"/>
    </xf>
    <xf numFmtId="0" fontId="36" fillId="0" borderId="0" xfId="0" applyFont="1"/>
    <xf numFmtId="0" fontId="5" fillId="0" borderId="0" xfId="0" applyFont="1" applyFill="1" applyBorder="1" applyAlignment="1" applyProtection="1">
      <alignment horizontal="left"/>
    </xf>
    <xf numFmtId="0" fontId="3" fillId="0" borderId="12" xfId="0" applyFont="1" applyFill="1" applyBorder="1" applyAlignment="1" applyProtection="1">
      <alignment horizontal="center"/>
    </xf>
    <xf numFmtId="0" fontId="2" fillId="0" borderId="0" xfId="0" applyFont="1" applyFill="1" applyAlignment="1" applyProtection="1">
      <alignment horizontal="left"/>
    </xf>
    <xf numFmtId="165" fontId="3" fillId="0" borderId="12" xfId="0" applyNumberFormat="1" applyFont="1" applyFill="1" applyBorder="1" applyAlignment="1" applyProtection="1">
      <alignment horizontal="center"/>
    </xf>
    <xf numFmtId="165" fontId="2" fillId="0" borderId="21" xfId="0" applyNumberFormat="1" applyFont="1" applyFill="1" applyBorder="1" applyAlignment="1" applyProtection="1"/>
    <xf numFmtId="165" fontId="3" fillId="3" borderId="3" xfId="0" applyNumberFormat="1" applyFont="1" applyFill="1" applyBorder="1" applyAlignment="1" applyProtection="1"/>
    <xf numFmtId="165" fontId="2" fillId="0" borderId="1" xfId="0" applyNumberFormat="1" applyFont="1" applyFill="1" applyBorder="1" applyAlignment="1" applyProtection="1"/>
    <xf numFmtId="10" fontId="3" fillId="0" borderId="12" xfId="0" applyNumberFormat="1" applyFont="1" applyFill="1" applyBorder="1" applyAlignment="1" applyProtection="1">
      <alignment horizontal="center"/>
    </xf>
    <xf numFmtId="165" fontId="3" fillId="0" borderId="17" xfId="0" applyNumberFormat="1" applyFont="1" applyFill="1" applyBorder="1" applyAlignment="1" applyProtection="1"/>
    <xf numFmtId="0" fontId="1" fillId="0" borderId="3" xfId="0" applyFont="1" applyFill="1" applyBorder="1" applyAlignment="1" applyProtection="1">
      <alignment horizontal="center"/>
      <protection locked="0"/>
    </xf>
    <xf numFmtId="165" fontId="3" fillId="9" borderId="14" xfId="0" applyNumberFormat="1" applyFont="1" applyFill="1" applyBorder="1" applyAlignment="1" applyProtection="1">
      <alignment horizontal="center"/>
    </xf>
    <xf numFmtId="165" fontId="2" fillId="9" borderId="17" xfId="0" applyNumberFormat="1" applyFont="1" applyFill="1" applyBorder="1" applyAlignment="1" applyProtection="1"/>
    <xf numFmtId="165" fontId="1" fillId="9" borderId="0" xfId="0" applyNumberFormat="1" applyFont="1" applyFill="1" applyBorder="1" applyAlignment="1" applyProtection="1">
      <alignment horizontal="right"/>
    </xf>
    <xf numFmtId="165" fontId="0" fillId="9" borderId="0" xfId="0" applyNumberFormat="1" applyFill="1" applyBorder="1" applyAlignment="1" applyProtection="1"/>
    <xf numFmtId="165" fontId="2" fillId="9" borderId="0" xfId="0" applyNumberFormat="1" applyFont="1" applyFill="1" applyBorder="1" applyAlignment="1" applyProtection="1"/>
    <xf numFmtId="165" fontId="2" fillId="9" borderId="14" xfId="0" applyNumberFormat="1" applyFont="1" applyFill="1" applyBorder="1" applyAlignment="1" applyProtection="1"/>
    <xf numFmtId="0" fontId="3" fillId="0" borderId="0" xfId="0" applyFont="1" applyFill="1" applyAlignment="1" applyProtection="1">
      <alignment horizontal="left"/>
    </xf>
    <xf numFmtId="0" fontId="32" fillId="0" borderId="5" xfId="0" applyFont="1" applyFill="1" applyBorder="1" applyAlignment="1" applyProtection="1"/>
    <xf numFmtId="0" fontId="0" fillId="0" borderId="5" xfId="0" applyFill="1" applyBorder="1" applyProtection="1"/>
    <xf numFmtId="0" fontId="0" fillId="0" borderId="5" xfId="0" applyFill="1" applyBorder="1" applyAlignment="1" applyProtection="1"/>
    <xf numFmtId="0" fontId="0" fillId="0" borderId="0" xfId="0" applyFill="1" applyBorder="1" applyAlignment="1" applyProtection="1">
      <alignment vertical="top" wrapText="1"/>
    </xf>
    <xf numFmtId="0" fontId="0" fillId="0" borderId="0" xfId="0" applyFill="1" applyBorder="1" applyAlignment="1" applyProtection="1">
      <alignment vertical="top"/>
    </xf>
    <xf numFmtId="0" fontId="2" fillId="9" borderId="13" xfId="0" applyNumberFormat="1" applyFont="1" applyFill="1" applyBorder="1" applyAlignment="1" applyProtection="1">
      <alignment horizontal="center"/>
    </xf>
    <xf numFmtId="0" fontId="3" fillId="9" borderId="14" xfId="0" applyNumberFormat="1" applyFont="1" applyFill="1" applyBorder="1" applyAlignment="1" applyProtection="1">
      <alignment horizontal="center"/>
    </xf>
    <xf numFmtId="0" fontId="2" fillId="9" borderId="14" xfId="0" applyNumberFormat="1" applyFont="1" applyFill="1" applyBorder="1" applyAlignment="1" applyProtection="1">
      <alignment horizontal="center"/>
    </xf>
    <xf numFmtId="0" fontId="3" fillId="9" borderId="14" xfId="0" applyNumberFormat="1" applyFont="1" applyFill="1" applyBorder="1" applyAlignment="1" applyProtection="1">
      <alignment horizontal="left"/>
    </xf>
    <xf numFmtId="165" fontId="0" fillId="9" borderId="14" xfId="0" applyNumberFormat="1" applyFill="1" applyBorder="1" applyAlignment="1" applyProtection="1">
      <alignment horizontal="centerContinuous"/>
    </xf>
    <xf numFmtId="0" fontId="2" fillId="9" borderId="18" xfId="0" applyNumberFormat="1" applyFont="1" applyFill="1" applyBorder="1" applyAlignment="1" applyProtection="1">
      <alignment horizontal="center"/>
    </xf>
    <xf numFmtId="0" fontId="2" fillId="9" borderId="15" xfId="0" applyFont="1" applyFill="1" applyBorder="1" applyAlignment="1" applyProtection="1"/>
    <xf numFmtId="0" fontId="2" fillId="9" borderId="0" xfId="0" applyFont="1" applyFill="1" applyBorder="1" applyAlignment="1" applyProtection="1"/>
    <xf numFmtId="0" fontId="0" fillId="9" borderId="0" xfId="0" applyFill="1" applyBorder="1" applyProtection="1"/>
    <xf numFmtId="0" fontId="2" fillId="9" borderId="19" xfId="0" applyFont="1" applyFill="1" applyBorder="1" applyAlignment="1" applyProtection="1"/>
    <xf numFmtId="165" fontId="2" fillId="9" borderId="19" xfId="0" applyNumberFormat="1" applyFont="1" applyFill="1" applyBorder="1" applyAlignment="1" applyProtection="1"/>
    <xf numFmtId="0" fontId="0" fillId="9" borderId="0" xfId="0" applyFill="1" applyBorder="1" applyAlignment="1" applyProtection="1">
      <alignment horizontal="center" vertical="center"/>
    </xf>
    <xf numFmtId="0" fontId="0" fillId="9" borderId="0" xfId="0" applyFill="1" applyBorder="1" applyAlignment="1" applyProtection="1">
      <alignment vertical="center"/>
    </xf>
    <xf numFmtId="0" fontId="1" fillId="9" borderId="0" xfId="0" applyFont="1" applyFill="1" applyBorder="1" applyAlignment="1" applyProtection="1">
      <alignment horizontal="center"/>
    </xf>
    <xf numFmtId="0" fontId="0" fillId="9" borderId="0" xfId="0" applyFill="1" applyBorder="1" applyAlignment="1" applyProtection="1">
      <alignment horizontal="left"/>
    </xf>
    <xf numFmtId="0" fontId="0" fillId="9" borderId="0" xfId="0" applyFill="1" applyBorder="1" applyAlignment="1" applyProtection="1">
      <alignment wrapText="1"/>
    </xf>
    <xf numFmtId="0" fontId="0" fillId="9" borderId="0" xfId="0" applyFill="1" applyBorder="1" applyAlignment="1" applyProtection="1">
      <alignment horizontal="center" vertical="center" wrapText="1"/>
    </xf>
    <xf numFmtId="0" fontId="0" fillId="9" borderId="0" xfId="0" applyFill="1" applyBorder="1" applyAlignment="1" applyProtection="1">
      <alignment vertical="center" wrapText="1"/>
    </xf>
    <xf numFmtId="0" fontId="1" fillId="9" borderId="0" xfId="0" applyFont="1" applyFill="1" applyBorder="1" applyAlignment="1" applyProtection="1">
      <alignment horizontal="left"/>
    </xf>
    <xf numFmtId="0" fontId="3" fillId="9" borderId="15" xfId="0" applyFont="1" applyFill="1" applyBorder="1" applyAlignment="1" applyProtection="1"/>
    <xf numFmtId="0" fontId="29" fillId="9" borderId="0" xfId="0" applyFont="1" applyFill="1" applyBorder="1" applyAlignment="1" applyProtection="1">
      <alignment wrapText="1"/>
    </xf>
    <xf numFmtId="0" fontId="3" fillId="9" borderId="0" xfId="0" applyFont="1" applyFill="1" applyBorder="1" applyAlignment="1" applyProtection="1"/>
    <xf numFmtId="0" fontId="29" fillId="9" borderId="0" xfId="0" applyFont="1" applyFill="1" applyBorder="1" applyAlignment="1" applyProtection="1">
      <alignment horizontal="center" vertical="center" wrapText="1"/>
    </xf>
    <xf numFmtId="0" fontId="29" fillId="9" borderId="0" xfId="0" applyFont="1" applyFill="1" applyBorder="1" applyAlignment="1" applyProtection="1">
      <alignment vertical="center" wrapText="1"/>
    </xf>
    <xf numFmtId="0" fontId="29" fillId="9" borderId="0" xfId="0" applyFont="1" applyFill="1" applyBorder="1" applyProtection="1"/>
    <xf numFmtId="0" fontId="10" fillId="9" borderId="0" xfId="0" applyFont="1" applyFill="1" applyBorder="1" applyAlignment="1" applyProtection="1">
      <alignment horizontal="center"/>
    </xf>
    <xf numFmtId="0" fontId="10" fillId="9" borderId="0" xfId="0" applyFont="1" applyFill="1" applyBorder="1" applyAlignment="1" applyProtection="1">
      <alignment horizontal="right"/>
    </xf>
    <xf numFmtId="165" fontId="29" fillId="9" borderId="0" xfId="0" applyNumberFormat="1" applyFont="1" applyFill="1" applyBorder="1" applyAlignment="1" applyProtection="1"/>
    <xf numFmtId="0" fontId="3" fillId="9" borderId="19" xfId="0" applyFont="1" applyFill="1" applyBorder="1" applyAlignment="1" applyProtection="1"/>
    <xf numFmtId="0" fontId="2" fillId="9" borderId="16" xfId="0" applyFont="1" applyFill="1" applyBorder="1" applyAlignment="1" applyProtection="1"/>
    <xf numFmtId="0" fontId="0" fillId="9" borderId="17" xfId="0" applyFill="1" applyBorder="1" applyProtection="1"/>
    <xf numFmtId="0" fontId="2" fillId="9" borderId="17" xfId="0" applyFont="1" applyFill="1" applyBorder="1" applyAlignment="1" applyProtection="1"/>
    <xf numFmtId="0" fontId="0" fillId="9" borderId="17" xfId="0" applyFill="1" applyBorder="1" applyAlignment="1" applyProtection="1"/>
    <xf numFmtId="0" fontId="2" fillId="9" borderId="17" xfId="0" applyFont="1" applyFill="1" applyBorder="1" applyAlignment="1" applyProtection="1">
      <alignment horizontal="left"/>
    </xf>
    <xf numFmtId="165" fontId="0" fillId="9" borderId="17" xfId="0" applyNumberFormat="1" applyFill="1" applyBorder="1" applyAlignment="1" applyProtection="1"/>
    <xf numFmtId="0" fontId="2" fillId="9" borderId="20" xfId="0" applyFont="1" applyFill="1" applyBorder="1" applyAlignment="1" applyProtection="1"/>
    <xf numFmtId="0" fontId="2" fillId="9" borderId="13" xfId="0" applyFont="1" applyFill="1" applyBorder="1" applyAlignment="1" applyProtection="1"/>
    <xf numFmtId="0" fontId="0" fillId="9" borderId="14" xfId="0" applyFill="1" applyBorder="1" applyProtection="1"/>
    <xf numFmtId="0" fontId="2" fillId="9" borderId="14" xfId="0" applyFont="1" applyFill="1" applyBorder="1" applyAlignment="1" applyProtection="1"/>
    <xf numFmtId="0" fontId="0" fillId="9" borderId="14" xfId="0" applyFill="1" applyBorder="1" applyAlignment="1" applyProtection="1"/>
    <xf numFmtId="0" fontId="2" fillId="9" borderId="14" xfId="0" applyFont="1" applyFill="1" applyBorder="1" applyAlignment="1" applyProtection="1">
      <alignment horizontal="left"/>
    </xf>
    <xf numFmtId="0" fontId="2" fillId="9" borderId="18" xfId="0" applyFont="1" applyFill="1" applyBorder="1" applyAlignment="1" applyProtection="1"/>
    <xf numFmtId="0" fontId="29" fillId="0" borderId="0" xfId="0" applyFont="1" applyFill="1" applyProtection="1"/>
    <xf numFmtId="0" fontId="3" fillId="0" borderId="0" xfId="0" applyFont="1" applyFill="1" applyAlignment="1" applyProtection="1"/>
    <xf numFmtId="0" fontId="29" fillId="0" borderId="0" xfId="0" applyFont="1" applyFill="1" applyAlignment="1" applyProtection="1"/>
    <xf numFmtId="165" fontId="29" fillId="0" borderId="0" xfId="0" applyNumberFormat="1" applyFont="1" applyFill="1" applyAlignment="1" applyProtection="1"/>
    <xf numFmtId="0" fontId="33" fillId="0" borderId="0" xfId="0" applyFont="1" applyFill="1" applyProtection="1"/>
    <xf numFmtId="0" fontId="4" fillId="0" borderId="0" xfId="0" applyFont="1" applyFill="1" applyAlignment="1" applyProtection="1"/>
    <xf numFmtId="0" fontId="4" fillId="0" borderId="0" xfId="0" applyFont="1" applyFill="1" applyAlignment="1" applyProtection="1">
      <alignment horizontal="left"/>
    </xf>
    <xf numFmtId="165" fontId="1" fillId="0" borderId="3" xfId="0" applyNumberFormat="1" applyFont="1" applyFill="1" applyBorder="1" applyAlignment="1" applyProtection="1">
      <alignment horizontal="center"/>
      <protection locked="0"/>
    </xf>
    <xf numFmtId="165" fontId="2" fillId="0" borderId="3" xfId="0" applyNumberFormat="1" applyFont="1" applyFill="1" applyBorder="1" applyAlignment="1" applyProtection="1">
      <protection locked="0"/>
    </xf>
    <xf numFmtId="166" fontId="2" fillId="0" borderId="3" xfId="0" applyNumberFormat="1" applyFont="1" applyFill="1" applyBorder="1" applyAlignment="1" applyProtection="1">
      <alignment horizontal="center"/>
      <protection locked="0"/>
    </xf>
    <xf numFmtId="0" fontId="16" fillId="0" borderId="0" xfId="0" applyFont="1" applyFill="1" applyBorder="1" applyAlignment="1" applyProtection="1"/>
    <xf numFmtId="0" fontId="16" fillId="0" borderId="7" xfId="0" applyFont="1" applyFill="1" applyBorder="1" applyAlignment="1" applyProtection="1"/>
    <xf numFmtId="0" fontId="16" fillId="0" borderId="0" xfId="0" applyFont="1" applyBorder="1" applyAlignment="1" applyProtection="1">
      <alignment horizontal="centerContinuous"/>
    </xf>
    <xf numFmtId="38" fontId="16" fillId="0" borderId="0" xfId="0" applyNumberFormat="1" applyFont="1" applyFill="1" applyBorder="1" applyAlignment="1" applyProtection="1">
      <alignment horizontal="centerContinuous"/>
    </xf>
    <xf numFmtId="0" fontId="16" fillId="0" borderId="0" xfId="0" applyFont="1" applyFill="1" applyBorder="1" applyAlignment="1" applyProtection="1">
      <alignment horizontal="centerContinuous"/>
    </xf>
    <xf numFmtId="0" fontId="16" fillId="0" borderId="8" xfId="0" applyFont="1" applyFill="1" applyBorder="1" applyAlignment="1" applyProtection="1"/>
    <xf numFmtId="38" fontId="16" fillId="0" borderId="0" xfId="0" applyNumberFormat="1" applyFont="1" applyBorder="1" applyAlignment="1" applyProtection="1">
      <alignment horizontal="centerContinuous"/>
    </xf>
    <xf numFmtId="0" fontId="6" fillId="0" borderId="7" xfId="0" applyFont="1" applyFill="1" applyBorder="1" applyAlignment="1" applyProtection="1"/>
    <xf numFmtId="38" fontId="6" fillId="0" borderId="0" xfId="0" applyNumberFormat="1" applyFont="1" applyBorder="1" applyAlignment="1" applyProtection="1">
      <alignment horizontal="centerContinuous"/>
    </xf>
    <xf numFmtId="38" fontId="6" fillId="0" borderId="0" xfId="0" applyNumberFormat="1" applyFont="1" applyFill="1" applyBorder="1" applyAlignment="1" applyProtection="1">
      <alignment horizontal="centerContinuous"/>
    </xf>
    <xf numFmtId="0" fontId="6" fillId="0" borderId="0" xfId="0" applyFont="1" applyFill="1" applyBorder="1" applyAlignment="1" applyProtection="1">
      <alignment horizontal="centerContinuous"/>
    </xf>
    <xf numFmtId="0" fontId="6" fillId="0" borderId="8" xfId="0" applyFont="1" applyFill="1" applyBorder="1" applyAlignment="1" applyProtection="1"/>
    <xf numFmtId="0" fontId="2" fillId="0" borderId="13" xfId="0" applyFont="1" applyFill="1" applyBorder="1" applyAlignment="1" applyProtection="1">
      <alignment horizontal="left"/>
    </xf>
    <xf numFmtId="0" fontId="5" fillId="0" borderId="14" xfId="0" applyFont="1" applyFill="1" applyBorder="1" applyAlignment="1" applyProtection="1">
      <alignment horizontal="left"/>
    </xf>
    <xf numFmtId="38" fontId="2" fillId="0" borderId="14" xfId="0" applyNumberFormat="1" applyFont="1" applyFill="1" applyBorder="1" applyAlignment="1" applyProtection="1">
      <alignment horizontal="left"/>
    </xf>
    <xf numFmtId="165" fontId="2" fillId="0" borderId="14" xfId="0" applyNumberFormat="1" applyFont="1" applyFill="1" applyBorder="1" applyAlignment="1" applyProtection="1">
      <alignment horizontal="left"/>
    </xf>
    <xf numFmtId="10" fontId="2" fillId="0" borderId="14" xfId="0" applyNumberFormat="1" applyFont="1" applyFill="1" applyBorder="1" applyAlignment="1" applyProtection="1">
      <alignment horizontal="center"/>
    </xf>
    <xf numFmtId="0" fontId="2" fillId="0" borderId="18" xfId="0" applyFont="1" applyFill="1" applyBorder="1" applyAlignment="1" applyProtection="1">
      <alignment horizontal="left"/>
    </xf>
    <xf numFmtId="0" fontId="3" fillId="0" borderId="15" xfId="0" applyFont="1" applyFill="1" applyBorder="1" applyAlignment="1" applyProtection="1">
      <alignment horizontal="center"/>
    </xf>
    <xf numFmtId="0" fontId="3" fillId="0" borderId="19" xfId="0" applyFont="1" applyFill="1" applyBorder="1" applyAlignment="1" applyProtection="1">
      <alignment horizontal="center"/>
    </xf>
    <xf numFmtId="0" fontId="2" fillId="0" borderId="15" xfId="0" applyFont="1" applyFill="1" applyBorder="1" applyAlignment="1" applyProtection="1"/>
    <xf numFmtId="0" fontId="2" fillId="0" borderId="19" xfId="0" applyFont="1" applyFill="1" applyBorder="1" applyAlignment="1" applyProtection="1"/>
    <xf numFmtId="0" fontId="3" fillId="0" borderId="15" xfId="0" applyFont="1" applyFill="1" applyBorder="1" applyAlignment="1" applyProtection="1"/>
    <xf numFmtId="0" fontId="3" fillId="0" borderId="19" xfId="0" applyFont="1" applyFill="1" applyBorder="1" applyAlignment="1" applyProtection="1"/>
    <xf numFmtId="0" fontId="2" fillId="0" borderId="16" xfId="0" applyFont="1" applyFill="1" applyBorder="1" applyAlignment="1" applyProtection="1"/>
    <xf numFmtId="0" fontId="2" fillId="0" borderId="17" xfId="0" applyFont="1" applyFill="1" applyBorder="1" applyAlignment="1" applyProtection="1">
      <alignment horizontal="left"/>
    </xf>
    <xf numFmtId="38" fontId="2" fillId="0" borderId="17" xfId="0" applyNumberFormat="1" applyFont="1" applyFill="1" applyBorder="1" applyAlignment="1" applyProtection="1"/>
    <xf numFmtId="165" fontId="2" fillId="0" borderId="17" xfId="0" applyNumberFormat="1" applyFont="1" applyFill="1" applyBorder="1" applyAlignment="1" applyProtection="1"/>
    <xf numFmtId="10" fontId="2" fillId="0" borderId="17" xfId="0" applyNumberFormat="1" applyFont="1" applyFill="1" applyBorder="1" applyAlignment="1" applyProtection="1">
      <alignment horizontal="center"/>
    </xf>
    <xf numFmtId="0" fontId="2" fillId="0" borderId="20" xfId="0" applyFont="1" applyFill="1" applyBorder="1" applyAlignment="1" applyProtection="1"/>
    <xf numFmtId="0" fontId="2" fillId="0" borderId="0" xfId="0" applyFont="1"/>
    <xf numFmtId="0" fontId="1" fillId="0" borderId="7" xfId="0" applyFont="1" applyBorder="1" applyAlignment="1" applyProtection="1">
      <alignment horizontal="left"/>
    </xf>
    <xf numFmtId="0" fontId="1" fillId="0" borderId="0" xfId="0" applyFont="1" applyAlignment="1" applyProtection="1"/>
    <xf numFmtId="9" fontId="3" fillId="3" borderId="3" xfId="0" applyNumberFormat="1" applyFont="1" applyFill="1" applyBorder="1" applyAlignment="1" applyProtection="1">
      <alignment horizontal="center"/>
    </xf>
    <xf numFmtId="9" fontId="2" fillId="0" borderId="0" xfId="0" applyNumberFormat="1" applyFont="1" applyFill="1" applyBorder="1" applyAlignment="1" applyProtection="1">
      <alignment horizontal="center"/>
    </xf>
    <xf numFmtId="9" fontId="3" fillId="0" borderId="0" xfId="0" applyNumberFormat="1" applyFont="1" applyFill="1" applyBorder="1" applyAlignment="1" applyProtection="1">
      <alignment horizontal="center"/>
    </xf>
    <xf numFmtId="0" fontId="37" fillId="0" borderId="0" xfId="0" applyFont="1" applyFill="1" applyAlignment="1" applyProtection="1">
      <alignment horizontal="right"/>
    </xf>
    <xf numFmtId="165" fontId="38" fillId="0" borderId="0" xfId="0" applyNumberFormat="1" applyFont="1" applyFill="1" applyAlignment="1" applyProtection="1"/>
    <xf numFmtId="0" fontId="0" fillId="0" borderId="0" xfId="0" applyBorder="1" applyAlignment="1">
      <alignment vertical="center"/>
    </xf>
    <xf numFmtId="165" fontId="0" fillId="0" borderId="5" xfId="0" applyNumberFormat="1" applyFill="1" applyBorder="1" applyAlignment="1" applyProtection="1">
      <alignment horizontal="center"/>
    </xf>
    <xf numFmtId="165" fontId="0" fillId="0" borderId="0" xfId="0" applyNumberFormat="1" applyFill="1" applyBorder="1" applyAlignment="1" applyProtection="1">
      <alignment horizontal="center"/>
    </xf>
    <xf numFmtId="0" fontId="0" fillId="0" borderId="7" xfId="0" applyBorder="1" applyAlignment="1" applyProtection="1">
      <alignment vertical="top"/>
    </xf>
    <xf numFmtId="0" fontId="35" fillId="0" borderId="7" xfId="0" applyFont="1" applyBorder="1" applyAlignment="1" applyProtection="1">
      <alignment vertical="top"/>
    </xf>
    <xf numFmtId="165" fontId="15" fillId="0" borderId="0" xfId="0" applyNumberFormat="1" applyFont="1" applyFill="1" applyBorder="1" applyAlignment="1" applyProtection="1">
      <alignment horizontal="center"/>
    </xf>
    <xf numFmtId="165" fontId="3" fillId="0" borderId="5" xfId="0" applyNumberFormat="1" applyFont="1" applyFill="1" applyBorder="1" applyAlignment="1" applyProtection="1">
      <alignment horizontal="center"/>
    </xf>
    <xf numFmtId="165" fontId="3" fillId="0" borderId="5" xfId="0" applyNumberFormat="1" applyFont="1" applyFill="1" applyBorder="1" applyAlignment="1" applyProtection="1">
      <alignment horizontal="centerContinuous"/>
    </xf>
    <xf numFmtId="165" fontId="0" fillId="0" borderId="10" xfId="0" applyNumberFormat="1" applyFill="1" applyBorder="1" applyAlignment="1" applyProtection="1">
      <alignment horizontal="centerContinuous"/>
    </xf>
    <xf numFmtId="165" fontId="3" fillId="0" borderId="10" xfId="0" applyNumberFormat="1" applyFont="1" applyFill="1" applyBorder="1" applyAlignment="1" applyProtection="1">
      <alignment horizontal="centerContinuous"/>
    </xf>
    <xf numFmtId="165" fontId="3" fillId="0" borderId="11" xfId="0" applyNumberFormat="1" applyFont="1" applyFill="1" applyBorder="1" applyAlignment="1" applyProtection="1">
      <alignment horizontal="centerContinuous"/>
    </xf>
    <xf numFmtId="0" fontId="39" fillId="0" borderId="9" xfId="0" applyFont="1" applyBorder="1" applyAlignment="1" applyProtection="1">
      <alignment vertical="top"/>
    </xf>
    <xf numFmtId="0" fontId="39" fillId="0" borderId="10" xfId="0" applyFont="1" applyBorder="1" applyAlignment="1"/>
    <xf numFmtId="0" fontId="18" fillId="0" borderId="0" xfId="0" applyFont="1" applyFill="1" applyBorder="1" applyAlignment="1" applyProtection="1"/>
    <xf numFmtId="165" fontId="3" fillId="0" borderId="6" xfId="0" applyNumberFormat="1" applyFont="1" applyFill="1" applyBorder="1" applyAlignment="1" applyProtection="1">
      <alignment horizontal="center"/>
    </xf>
    <xf numFmtId="165" fontId="15" fillId="0" borderId="8" xfId="0" applyNumberFormat="1" applyFont="1" applyFill="1" applyBorder="1" applyAlignment="1" applyProtection="1">
      <alignment horizontal="center"/>
    </xf>
    <xf numFmtId="9" fontId="2" fillId="0" borderId="3" xfId="0" applyNumberFormat="1" applyFont="1" applyFill="1" applyBorder="1" applyAlignment="1" applyProtection="1">
      <alignment horizontal="center"/>
    </xf>
    <xf numFmtId="165" fontId="37" fillId="0" borderId="0" xfId="0" applyNumberFormat="1" applyFont="1" applyFill="1" applyAlignment="1" applyProtection="1">
      <alignment horizontal="left"/>
    </xf>
    <xf numFmtId="165" fontId="37" fillId="0" borderId="17" xfId="0" applyNumberFormat="1" applyFont="1" applyFill="1" applyBorder="1" applyAlignment="1" applyProtection="1">
      <alignment horizontal="center"/>
    </xf>
    <xf numFmtId="0" fontId="37" fillId="0" borderId="0" xfId="0" applyFont="1" applyFill="1" applyBorder="1" applyAlignment="1" applyProtection="1"/>
    <xf numFmtId="165" fontId="30" fillId="0" borderId="0" xfId="0" applyNumberFormat="1" applyFont="1" applyFill="1" applyAlignment="1" applyProtection="1"/>
    <xf numFmtId="165" fontId="2" fillId="9" borderId="15" xfId="0" applyNumberFormat="1" applyFont="1" applyFill="1" applyBorder="1" applyAlignment="1" applyProtection="1"/>
    <xf numFmtId="0" fontId="20" fillId="0" borderId="0" xfId="0" applyFont="1" applyAlignment="1" applyProtection="1">
      <alignment horizontal="left"/>
    </xf>
    <xf numFmtId="0" fontId="8" fillId="0" borderId="0" xfId="0" applyFont="1" applyAlignment="1" applyProtection="1">
      <alignment horizontal="centerContinuous"/>
    </xf>
    <xf numFmtId="0" fontId="2" fillId="10" borderId="3" xfId="0" applyFont="1" applyFill="1" applyBorder="1" applyProtection="1"/>
    <xf numFmtId="0" fontId="21" fillId="0" borderId="0" xfId="0" applyFont="1" applyAlignment="1" applyProtection="1">
      <alignment horizontal="left"/>
    </xf>
    <xf numFmtId="0" fontId="8" fillId="0" borderId="0" xfId="0" applyFont="1" applyProtection="1"/>
    <xf numFmtId="0" fontId="2" fillId="0" borderId="0" xfId="0" applyFont="1" applyProtection="1"/>
    <xf numFmtId="0" fontId="2" fillId="0" borderId="0" xfId="0" applyFont="1" applyBorder="1" applyProtection="1"/>
    <xf numFmtId="0" fontId="2" fillId="0" borderId="22" xfId="0" applyFont="1" applyBorder="1" applyAlignment="1" applyProtection="1">
      <protection locked="0"/>
    </xf>
    <xf numFmtId="0" fontId="2" fillId="0" borderId="0" xfId="0" applyFont="1" applyAlignment="1" applyProtection="1">
      <alignment horizontal="right"/>
    </xf>
    <xf numFmtId="0" fontId="2" fillId="0" borderId="10" xfId="0" applyFont="1" applyBorder="1" applyProtection="1"/>
    <xf numFmtId="0" fontId="5" fillId="0" borderId="0" xfId="0" applyFont="1" applyProtection="1"/>
    <xf numFmtId="0" fontId="21" fillId="0" borderId="0" xfId="0" applyFont="1" applyProtection="1"/>
    <xf numFmtId="0" fontId="3" fillId="0" borderId="3" xfId="0" applyFont="1" applyBorder="1" applyAlignment="1" applyProtection="1">
      <alignment horizontal="centerContinuous"/>
    </xf>
    <xf numFmtId="0" fontId="3" fillId="0" borderId="0" xfId="0" applyFont="1" applyProtection="1"/>
    <xf numFmtId="0" fontId="3" fillId="0" borderId="0" xfId="0" applyFont="1" applyAlignment="1" applyProtection="1">
      <alignment horizontal="center" wrapText="1"/>
    </xf>
    <xf numFmtId="0" fontId="2" fillId="0" borderId="0" xfId="0" applyFont="1" applyFill="1" applyProtection="1"/>
    <xf numFmtId="0" fontId="3" fillId="0" borderId="0" xfId="0" applyFont="1" applyFill="1" applyProtection="1"/>
    <xf numFmtId="0" fontId="2" fillId="0" borderId="10" xfId="0" applyFont="1" applyFill="1" applyBorder="1" applyProtection="1"/>
    <xf numFmtId="0" fontId="4" fillId="0" borderId="0" xfId="0" applyFont="1" applyProtection="1"/>
    <xf numFmtId="0" fontId="5" fillId="0" borderId="4" xfId="0" applyFont="1" applyBorder="1" applyProtection="1"/>
    <xf numFmtId="0" fontId="2" fillId="0" borderId="5" xfId="0" applyFont="1" applyBorder="1" applyProtection="1"/>
    <xf numFmtId="0" fontId="2" fillId="0" borderId="6" xfId="0" applyFont="1" applyBorder="1" applyProtection="1"/>
    <xf numFmtId="0" fontId="2" fillId="0" borderId="9" xfId="0" applyFont="1" applyBorder="1" applyProtection="1"/>
    <xf numFmtId="0" fontId="2" fillId="11" borderId="3" xfId="0" applyFont="1" applyFill="1" applyBorder="1" applyProtection="1"/>
    <xf numFmtId="0" fontId="2" fillId="0" borderId="22" xfId="0" applyFont="1" applyBorder="1" applyAlignment="1" applyProtection="1"/>
    <xf numFmtId="164" fontId="2" fillId="0" borderId="6" xfId="0" applyNumberFormat="1" applyFont="1" applyFill="1" applyBorder="1" applyAlignment="1" applyProtection="1"/>
    <xf numFmtId="164" fontId="2" fillId="0" borderId="0" xfId="0" applyNumberFormat="1" applyFont="1" applyFill="1" applyBorder="1" applyAlignment="1" applyProtection="1">
      <alignment horizontal="left"/>
    </xf>
    <xf numFmtId="164" fontId="2" fillId="0" borderId="14" xfId="0" applyNumberFormat="1" applyFont="1" applyFill="1" applyBorder="1" applyAlignment="1" applyProtection="1">
      <alignment horizontal="left"/>
    </xf>
    <xf numFmtId="164" fontId="2" fillId="0" borderId="17" xfId="0" applyNumberFormat="1" applyFont="1" applyFill="1" applyBorder="1" applyAlignment="1" applyProtection="1"/>
    <xf numFmtId="164" fontId="2" fillId="0" borderId="0" xfId="0" applyNumberFormat="1" applyFont="1" applyFill="1" applyAlignment="1" applyProtection="1"/>
    <xf numFmtId="164" fontId="2" fillId="0" borderId="0" xfId="0" applyNumberFormat="1" applyFont="1" applyFill="1" applyBorder="1" applyAlignment="1" applyProtection="1"/>
    <xf numFmtId="0" fontId="0" fillId="0" borderId="0" xfId="0" applyBorder="1" applyAlignment="1" applyProtection="1">
      <alignment wrapText="1"/>
    </xf>
    <xf numFmtId="0" fontId="2" fillId="0" borderId="0"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3" fillId="0" borderId="15"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38" fontId="3" fillId="0" borderId="12" xfId="0" applyNumberFormat="1" applyFont="1" applyFill="1" applyBorder="1" applyAlignment="1" applyProtection="1">
      <alignment horizontal="center" wrapText="1"/>
    </xf>
    <xf numFmtId="164" fontId="3" fillId="0" borderId="12" xfId="0" applyNumberFormat="1" applyFont="1" applyFill="1" applyBorder="1" applyAlignment="1" applyProtection="1">
      <alignment horizontal="center" wrapText="1"/>
    </xf>
    <xf numFmtId="164" fontId="3" fillId="0" borderId="0" xfId="0" applyNumberFormat="1" applyFont="1" applyFill="1" applyBorder="1" applyAlignment="1" applyProtection="1">
      <alignment horizontal="center" wrapText="1"/>
    </xf>
    <xf numFmtId="0" fontId="3" fillId="0" borderId="19"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5"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3" fillId="0" borderId="2" xfId="0" applyNumberFormat="1" applyFont="1" applyFill="1" applyBorder="1" applyAlignment="1" applyProtection="1">
      <alignment horizontal="center"/>
    </xf>
    <xf numFmtId="0" fontId="3" fillId="0" borderId="0" xfId="0" applyNumberFormat="1" applyFont="1" applyFill="1" applyAlignment="1" applyProtection="1">
      <alignment horizontal="center"/>
    </xf>
    <xf numFmtId="0" fontId="35" fillId="0" borderId="0" xfId="0" applyNumberFormat="1" applyFont="1" applyBorder="1" applyAlignment="1">
      <alignment horizontal="center"/>
    </xf>
    <xf numFmtId="0" fontId="2" fillId="4" borderId="14" xfId="0" applyNumberFormat="1" applyFont="1" applyFill="1" applyBorder="1" applyAlignment="1" applyProtection="1">
      <alignment horizontal="center"/>
    </xf>
    <xf numFmtId="0" fontId="2" fillId="4" borderId="0"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xf>
    <xf numFmtId="0" fontId="2" fillId="3" borderId="3" xfId="0" applyNumberFormat="1" applyFont="1" applyFill="1" applyBorder="1" applyAlignment="1" applyProtection="1">
      <alignment horizontal="center"/>
    </xf>
    <xf numFmtId="0" fontId="2" fillId="0" borderId="0" xfId="0" applyNumberFormat="1" applyFont="1" applyFill="1" applyAlignment="1" applyProtection="1">
      <alignment horizontal="center"/>
    </xf>
    <xf numFmtId="166" fontId="2" fillId="11" borderId="3"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164" fontId="2" fillId="3" borderId="3"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164" fontId="3" fillId="0" borderId="10" xfId="0" applyNumberFormat="1" applyFont="1" applyFill="1" applyBorder="1" applyAlignment="1" applyProtection="1">
      <alignment horizontal="left" vertical="center" wrapText="1"/>
    </xf>
    <xf numFmtId="164" fontId="3" fillId="0" borderId="17"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protection locked="0"/>
    </xf>
    <xf numFmtId="0" fontId="2" fillId="0" borderId="7" xfId="0" applyFont="1" applyBorder="1" applyProtection="1"/>
    <xf numFmtId="0" fontId="39" fillId="0" borderId="0" xfId="0" applyFont="1" applyFill="1" applyBorder="1" applyAlignment="1" applyProtection="1"/>
    <xf numFmtId="0" fontId="36" fillId="0" borderId="0" xfId="0" applyFont="1" applyFill="1" applyBorder="1" applyAlignment="1" applyProtection="1"/>
    <xf numFmtId="0" fontId="3" fillId="0" borderId="0" xfId="0" applyFont="1" applyAlignment="1" applyProtection="1">
      <alignment horizontal="centerContinuous"/>
    </xf>
    <xf numFmtId="10" fontId="3" fillId="0" borderId="0" xfId="0" applyNumberFormat="1" applyFont="1" applyFill="1" applyAlignment="1" applyProtection="1">
      <alignment horizontal="centerContinuous"/>
    </xf>
    <xf numFmtId="3" fontId="3" fillId="0" borderId="0" xfId="0" applyNumberFormat="1" applyFont="1" applyFill="1" applyAlignment="1" applyProtection="1">
      <alignment horizontal="centerContinuous"/>
    </xf>
    <xf numFmtId="0" fontId="26" fillId="0" borderId="0" xfId="0" applyFont="1" applyAlignment="1" applyProtection="1">
      <alignment horizontal="centerContinuous"/>
    </xf>
    <xf numFmtId="38" fontId="26" fillId="0" borderId="0" xfId="0" applyNumberFormat="1" applyFont="1" applyAlignment="1" applyProtection="1">
      <alignment horizontal="left"/>
    </xf>
    <xf numFmtId="0" fontId="27" fillId="0" borderId="0" xfId="0" applyFont="1" applyAlignment="1" applyProtection="1">
      <alignment horizontal="centerContinuous"/>
    </xf>
    <xf numFmtId="0" fontId="27" fillId="0" borderId="0" xfId="0" applyFont="1" applyAlignment="1" applyProtection="1">
      <alignment horizontal="left"/>
    </xf>
    <xf numFmtId="0" fontId="4" fillId="0" borderId="0" xfId="0" applyFont="1" applyAlignment="1" applyProtection="1">
      <alignment horizontal="centerContinuous"/>
    </xf>
    <xf numFmtId="3" fontId="3" fillId="0" borderId="1" xfId="0" applyNumberFormat="1" applyFont="1" applyFill="1" applyBorder="1" applyAlignment="1" applyProtection="1">
      <alignment horizontal="center"/>
    </xf>
    <xf numFmtId="0" fontId="3" fillId="0" borderId="0" xfId="0" applyNumberFormat="1" applyFont="1" applyBorder="1" applyAlignment="1" applyProtection="1">
      <alignment horizontal="left"/>
    </xf>
    <xf numFmtId="17" fontId="3" fillId="0" borderId="2" xfId="0" applyNumberFormat="1" applyFont="1" applyFill="1" applyBorder="1" applyAlignment="1" applyProtection="1">
      <alignment horizontal="center"/>
    </xf>
    <xf numFmtId="17" fontId="3" fillId="0" borderId="3" xfId="0" applyNumberFormat="1" applyFont="1" applyFill="1" applyBorder="1" applyAlignment="1" applyProtection="1">
      <alignment horizontal="center"/>
    </xf>
    <xf numFmtId="0" fontId="25" fillId="0" borderId="0" xfId="0" applyFont="1" applyBorder="1" applyAlignment="1" applyProtection="1">
      <alignment horizontal="left"/>
    </xf>
    <xf numFmtId="3" fontId="2" fillId="0" borderId="0" xfId="0" applyNumberFormat="1" applyFont="1" applyFill="1" applyBorder="1" applyAlignment="1" applyProtection="1"/>
    <xf numFmtId="0" fontId="1" fillId="0" borderId="3" xfId="0" applyFont="1" applyBorder="1" applyAlignment="1" applyProtection="1">
      <alignment horizontal="left"/>
    </xf>
    <xf numFmtId="10" fontId="2" fillId="0" borderId="21" xfId="0" applyNumberFormat="1" applyFont="1" applyFill="1" applyBorder="1" applyAlignment="1" applyProtection="1">
      <alignment horizontal="center"/>
    </xf>
    <xf numFmtId="164" fontId="2" fillId="0" borderId="21" xfId="0" applyNumberFormat="1" applyFont="1" applyFill="1" applyBorder="1" applyAlignment="1" applyProtection="1"/>
    <xf numFmtId="164" fontId="2" fillId="0" borderId="3" xfId="0" applyNumberFormat="1" applyFont="1" applyFill="1" applyBorder="1" applyAlignment="1" applyProtection="1"/>
    <xf numFmtId="0" fontId="3" fillId="2" borderId="3" xfId="0" applyFont="1" applyFill="1" applyBorder="1" applyAlignment="1" applyProtection="1">
      <alignment horizontal="left"/>
    </xf>
    <xf numFmtId="10" fontId="3" fillId="2" borderId="3" xfId="0" applyNumberFormat="1" applyFont="1" applyFill="1" applyBorder="1" applyAlignment="1" applyProtection="1">
      <alignment horizontal="center"/>
    </xf>
    <xf numFmtId="164" fontId="3" fillId="2" borderId="3" xfId="0" applyNumberFormat="1" applyFont="1" applyFill="1" applyBorder="1" applyAlignment="1" applyProtection="1">
      <alignment horizontal="right"/>
    </xf>
    <xf numFmtId="164" fontId="3" fillId="0" borderId="0" xfId="0" applyNumberFormat="1" applyFont="1" applyFill="1" applyAlignment="1" applyProtection="1">
      <alignment horizontal="right"/>
    </xf>
    <xf numFmtId="164" fontId="3" fillId="0" borderId="0" xfId="0" applyNumberFormat="1" applyFont="1" applyFill="1" applyAlignment="1" applyProtection="1">
      <alignment horizontal="centerContinuous"/>
    </xf>
    <xf numFmtId="164" fontId="3" fillId="0" borderId="10" xfId="0" applyNumberFormat="1" applyFont="1" applyFill="1" applyBorder="1" applyAlignment="1" applyProtection="1"/>
    <xf numFmtId="164" fontId="3" fillId="0" borderId="0" xfId="0" applyNumberFormat="1" applyFont="1" applyFill="1" applyBorder="1" applyAlignment="1" applyProtection="1">
      <alignment horizontal="centerContinuous"/>
    </xf>
    <xf numFmtId="166" fontId="4" fillId="0" borderId="0" xfId="0" applyNumberFormat="1" applyFont="1" applyFill="1" applyAlignment="1" applyProtection="1">
      <alignment horizontal="center"/>
    </xf>
    <xf numFmtId="164" fontId="4" fillId="0" borderId="10" xfId="0" applyNumberFormat="1" applyFont="1" applyFill="1" applyBorder="1" applyAlignment="1" applyProtection="1"/>
    <xf numFmtId="9" fontId="2" fillId="0" borderId="0" xfId="0" applyNumberFormat="1" applyFont="1" applyAlignment="1" applyProtection="1">
      <alignment horizontal="center"/>
    </xf>
    <xf numFmtId="9" fontId="2" fillId="0" borderId="0" xfId="0" applyNumberFormat="1" applyFont="1" applyFill="1" applyAlignment="1" applyProtection="1">
      <alignment horizontal="center"/>
    </xf>
    <xf numFmtId="3" fontId="2" fillId="0" borderId="0" xfId="0" applyNumberFormat="1" applyFont="1" applyFill="1" applyAlignment="1" applyProtection="1"/>
    <xf numFmtId="3" fontId="2" fillId="0" borderId="30" xfId="0" applyNumberFormat="1" applyFont="1" applyFill="1" applyBorder="1" applyAlignment="1" applyProtection="1">
      <alignment horizontal="left"/>
      <protection locked="0"/>
    </xf>
    <xf numFmtId="0" fontId="0" fillId="0" borderId="30" xfId="0" applyBorder="1" applyAlignment="1" applyProtection="1">
      <alignment horizontal="left"/>
      <protection locked="0"/>
    </xf>
    <xf numFmtId="10" fontId="2" fillId="0" borderId="22" xfId="0" applyNumberFormat="1" applyFont="1" applyFill="1" applyBorder="1" applyAlignment="1" applyProtection="1">
      <alignment horizontal="left"/>
      <protection locked="0"/>
    </xf>
    <xf numFmtId="10" fontId="0" fillId="0" borderId="22" xfId="0" applyNumberFormat="1" applyFill="1" applyBorder="1" applyAlignment="1" applyProtection="1">
      <alignment horizontal="left"/>
      <protection locked="0"/>
    </xf>
    <xf numFmtId="3" fontId="0" fillId="0" borderId="30" xfId="0" applyNumberFormat="1" applyBorder="1" applyAlignment="1" applyProtection="1">
      <alignment horizontal="left"/>
      <protection locked="0"/>
    </xf>
    <xf numFmtId="17" fontId="2" fillId="0" borderId="22" xfId="0" applyNumberFormat="1" applyFont="1" applyFill="1" applyBorder="1" applyAlignment="1" applyProtection="1">
      <alignment horizontal="left"/>
      <protection locked="0"/>
    </xf>
    <xf numFmtId="17" fontId="0" fillId="0" borderId="22" xfId="0" applyNumberFormat="1" applyFill="1" applyBorder="1" applyAlignment="1" applyProtection="1">
      <alignment horizontal="left"/>
      <protection locked="0"/>
    </xf>
    <xf numFmtId="38" fontId="2" fillId="0" borderId="0" xfId="0" applyNumberFormat="1" applyFont="1" applyFill="1" applyBorder="1" applyAlignment="1" applyProtection="1">
      <protection locked="0"/>
    </xf>
    <xf numFmtId="0" fontId="0" fillId="0" borderId="0" xfId="0" applyFill="1" applyBorder="1" applyAlignment="1" applyProtection="1">
      <protection locked="0"/>
    </xf>
    <xf numFmtId="38" fontId="2" fillId="0" borderId="22" xfId="0" applyNumberFormat="1" applyFont="1" applyFill="1" applyBorder="1" applyAlignment="1" applyProtection="1">
      <protection locked="0"/>
    </xf>
    <xf numFmtId="0" fontId="0" fillId="0" borderId="22" xfId="0" applyFill="1" applyBorder="1" applyAlignment="1" applyProtection="1">
      <protection locked="0"/>
    </xf>
    <xf numFmtId="0" fontId="19" fillId="11" borderId="4" xfId="0" applyFont="1" applyFill="1" applyBorder="1" applyAlignment="1" applyProtection="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29" fillId="11" borderId="7" xfId="0" applyFont="1" applyFill="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29" fillId="11" borderId="9" xfId="0" applyFont="1" applyFill="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38" fontId="2" fillId="0" borderId="23" xfId="0" applyNumberFormat="1"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9" xfId="0" applyBorder="1" applyAlignment="1" applyProtection="1">
      <alignment vertical="center" wrapText="1"/>
      <protection locked="0"/>
    </xf>
    <xf numFmtId="38" fontId="2" fillId="0" borderId="22" xfId="0" applyNumberFormat="1" applyFont="1" applyBorder="1" applyAlignment="1" applyProtection="1">
      <protection locked="0"/>
    </xf>
    <xf numFmtId="0" fontId="2" fillId="0" borderId="22" xfId="0" applyFont="1" applyBorder="1" applyAlignment="1" applyProtection="1">
      <protection locked="0"/>
    </xf>
    <xf numFmtId="0" fontId="2" fillId="0" borderId="22" xfId="0" applyFont="1" applyBorder="1" applyAlignment="1" applyProtection="1">
      <alignment horizontal="center"/>
      <protection locked="0"/>
    </xf>
    <xf numFmtId="168" fontId="2" fillId="0" borderId="22" xfId="0" applyNumberFormat="1" applyFont="1" applyBorder="1" applyAlignment="1" applyProtection="1">
      <alignment horizontal="center"/>
      <protection locked="0"/>
    </xf>
    <xf numFmtId="0" fontId="2" fillId="13" borderId="21" xfId="0" applyFont="1" applyFill="1" applyBorder="1" applyAlignment="1" applyProtection="1">
      <protection locked="0"/>
    </xf>
    <xf numFmtId="0" fontId="2" fillId="13" borderId="21" xfId="0" applyFont="1" applyFill="1" applyBorder="1" applyAlignment="1" applyProtection="1">
      <alignment horizontal="center"/>
      <protection locked="0"/>
    </xf>
    <xf numFmtId="38" fontId="2" fillId="13" borderId="21" xfId="0" applyNumberFormat="1" applyFont="1" applyFill="1" applyBorder="1" applyAlignment="1" applyProtection="1">
      <alignment horizontal="center"/>
      <protection locked="0"/>
    </xf>
    <xf numFmtId="38" fontId="2" fillId="13" borderId="42" xfId="0" applyNumberFormat="1" applyFont="1" applyFill="1" applyBorder="1" applyAlignment="1" applyProtection="1">
      <alignment horizontal="center"/>
      <protection locked="0"/>
    </xf>
    <xf numFmtId="0" fontId="3" fillId="0" borderId="4" xfId="0" applyFont="1" applyBorder="1" applyAlignment="1" applyProtection="1">
      <alignment horizontal="center"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Alignment="1" applyProtection="1">
      <alignment wrapText="1"/>
    </xf>
    <xf numFmtId="0" fontId="0" fillId="0" borderId="8" xfId="0" applyBorder="1" applyAlignment="1" applyProtection="1">
      <alignment wrapText="1"/>
    </xf>
    <xf numFmtId="0" fontId="0" fillId="0" borderId="0" xfId="0" applyBorder="1" applyAlignment="1" applyProtection="1">
      <alignment wrapText="1"/>
    </xf>
    <xf numFmtId="0" fontId="3" fillId="0" borderId="33" xfId="0" applyFont="1" applyBorder="1" applyAlignment="1" applyProtection="1">
      <alignment horizontal="center" wrapText="1"/>
    </xf>
    <xf numFmtId="0" fontId="3" fillId="0" borderId="35" xfId="0" applyFont="1" applyBorder="1" applyAlignment="1" applyProtection="1">
      <alignment horizontal="center" wrapText="1"/>
    </xf>
    <xf numFmtId="0" fontId="0" fillId="0" borderId="35" xfId="0" applyBorder="1" applyAlignment="1" applyProtection="1">
      <alignment horizontal="center" wrapText="1"/>
    </xf>
    <xf numFmtId="0" fontId="0" fillId="0" borderId="34" xfId="0" applyBorder="1" applyAlignment="1" applyProtection="1">
      <alignment horizontal="center" wrapText="1"/>
    </xf>
    <xf numFmtId="0" fontId="3" fillId="0" borderId="3" xfId="0" applyFont="1" applyBorder="1" applyAlignment="1" applyProtection="1">
      <alignment horizontal="center" wrapText="1"/>
    </xf>
    <xf numFmtId="0" fontId="0" fillId="0" borderId="3" xfId="0" applyBorder="1" applyAlignment="1" applyProtection="1">
      <alignment wrapText="1"/>
    </xf>
    <xf numFmtId="38" fontId="2" fillId="0" borderId="21" xfId="0" applyNumberFormat="1" applyFont="1" applyFill="1" applyBorder="1" applyAlignment="1" applyProtection="1"/>
    <xf numFmtId="38" fontId="2" fillId="0" borderId="40" xfId="0" applyNumberFormat="1" applyFont="1" applyFill="1" applyBorder="1" applyAlignment="1" applyProtection="1"/>
    <xf numFmtId="38" fontId="2" fillId="0" borderId="31" xfId="0" applyNumberFormat="1" applyFont="1" applyFill="1" applyBorder="1" applyAlignment="1" applyProtection="1"/>
    <xf numFmtId="38" fontId="2" fillId="0" borderId="41" xfId="0" applyNumberFormat="1" applyFont="1" applyFill="1" applyBorder="1" applyAlignment="1" applyProtection="1"/>
    <xf numFmtId="0" fontId="0" fillId="0" borderId="21" xfId="0" applyFill="1" applyBorder="1" applyAlignment="1" applyProtection="1"/>
    <xf numFmtId="0" fontId="0" fillId="0" borderId="5" xfId="0" applyBorder="1" applyAlignment="1" applyProtection="1">
      <alignment horizontal="center" wrapText="1"/>
    </xf>
    <xf numFmtId="0" fontId="0" fillId="0" borderId="6" xfId="0" applyBorder="1" applyAlignment="1" applyProtection="1">
      <alignment horizontal="center" wrapText="1"/>
    </xf>
    <xf numFmtId="38" fontId="2" fillId="0" borderId="38" xfId="0" applyNumberFormat="1" applyFont="1" applyFill="1" applyBorder="1" applyAlignment="1" applyProtection="1"/>
    <xf numFmtId="38" fontId="2" fillId="0" borderId="36" xfId="0" applyNumberFormat="1" applyFont="1" applyFill="1" applyBorder="1" applyAlignment="1" applyProtection="1"/>
    <xf numFmtId="38" fontId="2" fillId="0" borderId="30" xfId="0" applyNumberFormat="1" applyFont="1" applyFill="1" applyBorder="1" applyAlignment="1" applyProtection="1"/>
    <xf numFmtId="38" fontId="2" fillId="0" borderId="37" xfId="0" applyNumberFormat="1" applyFont="1" applyFill="1" applyBorder="1" applyAlignment="1" applyProtection="1"/>
    <xf numFmtId="0" fontId="2" fillId="13" borderId="38" xfId="0" applyFont="1" applyFill="1" applyBorder="1" applyAlignment="1" applyProtection="1">
      <alignment horizontal="center"/>
      <protection locked="0"/>
    </xf>
    <xf numFmtId="38" fontId="2" fillId="13" borderId="38" xfId="0" applyNumberFormat="1" applyFont="1" applyFill="1" applyBorder="1" applyAlignment="1" applyProtection="1">
      <alignment horizontal="center"/>
      <protection locked="0"/>
    </xf>
    <xf numFmtId="0" fontId="0" fillId="0" borderId="38" xfId="0" applyFill="1" applyBorder="1" applyAlignment="1" applyProtection="1"/>
    <xf numFmtId="0" fontId="2" fillId="13" borderId="38" xfId="0" applyFont="1" applyFill="1" applyBorder="1" applyAlignment="1" applyProtection="1">
      <protection locked="0"/>
    </xf>
    <xf numFmtId="38" fontId="3" fillId="3" borderId="33" xfId="0" applyNumberFormat="1" applyFont="1" applyFill="1" applyBorder="1" applyAlignment="1" applyProtection="1"/>
    <xf numFmtId="38" fontId="3" fillId="3" borderId="35" xfId="0" applyNumberFormat="1" applyFont="1" applyFill="1" applyBorder="1" applyAlignment="1" applyProtection="1"/>
    <xf numFmtId="38" fontId="3" fillId="3" borderId="34" xfId="0" applyNumberFormat="1" applyFont="1" applyFill="1" applyBorder="1" applyAlignment="1" applyProtection="1"/>
    <xf numFmtId="1" fontId="3" fillId="3" borderId="33" xfId="0" applyNumberFormat="1" applyFont="1" applyFill="1" applyBorder="1" applyAlignment="1" applyProtection="1">
      <alignment horizontal="center"/>
    </xf>
    <xf numFmtId="1" fontId="3" fillId="3" borderId="34" xfId="0" applyNumberFormat="1" applyFont="1" applyFill="1" applyBorder="1" applyAlignment="1" applyProtection="1">
      <alignment horizontal="center"/>
    </xf>
    <xf numFmtId="0" fontId="0" fillId="0" borderId="34" xfId="0" applyBorder="1" applyAlignment="1" applyProtection="1"/>
    <xf numFmtId="0" fontId="0" fillId="0" borderId="35" xfId="0" applyBorder="1" applyAlignment="1" applyProtection="1"/>
    <xf numFmtId="0" fontId="3" fillId="3" borderId="33" xfId="0" applyFont="1" applyFill="1" applyBorder="1" applyAlignment="1" applyProtection="1"/>
    <xf numFmtId="0" fontId="3" fillId="3" borderId="35" xfId="0" applyFont="1" applyFill="1" applyBorder="1" applyAlignment="1" applyProtection="1"/>
    <xf numFmtId="0" fontId="3" fillId="3" borderId="34" xfId="0" applyFont="1" applyFill="1" applyBorder="1" applyAlignment="1" applyProtection="1"/>
    <xf numFmtId="38" fontId="3" fillId="0" borderId="10" xfId="0" applyNumberFormat="1" applyFont="1" applyBorder="1" applyAlignment="1" applyProtection="1"/>
    <xf numFmtId="0" fontId="3" fillId="0" borderId="10" xfId="0" applyFont="1" applyBorder="1" applyAlignment="1" applyProtection="1"/>
    <xf numFmtId="0" fontId="0" fillId="0" borderId="35" xfId="0" applyBorder="1" applyAlignment="1">
      <alignment wrapText="1"/>
    </xf>
    <xf numFmtId="0" fontId="0" fillId="0" borderId="34" xfId="0" applyBorder="1" applyAlignment="1">
      <alignment wrapText="1"/>
    </xf>
    <xf numFmtId="38" fontId="2" fillId="13" borderId="21" xfId="0" applyNumberFormat="1" applyFont="1" applyFill="1" applyBorder="1" applyAlignment="1" applyProtection="1">
      <protection locked="0"/>
    </xf>
    <xf numFmtId="0" fontId="0" fillId="13" borderId="21" xfId="0" applyFill="1" applyBorder="1" applyAlignment="1" applyProtection="1">
      <protection locked="0"/>
    </xf>
    <xf numFmtId="38" fontId="2" fillId="13" borderId="40" xfId="0" applyNumberFormat="1" applyFont="1" applyFill="1" applyBorder="1" applyAlignment="1" applyProtection="1">
      <protection locked="0"/>
    </xf>
    <xf numFmtId="0" fontId="0" fillId="0" borderId="31" xfId="0" applyBorder="1" applyAlignment="1" applyProtection="1">
      <protection locked="0"/>
    </xf>
    <xf numFmtId="0" fontId="0" fillId="0" borderId="41" xfId="0" applyBorder="1" applyAlignment="1" applyProtection="1">
      <protection locked="0"/>
    </xf>
    <xf numFmtId="38" fontId="2" fillId="13" borderId="31" xfId="0" applyNumberFormat="1" applyFont="1" applyFill="1" applyBorder="1" applyAlignment="1" applyProtection="1">
      <protection locked="0"/>
    </xf>
    <xf numFmtId="38" fontId="2" fillId="13" borderId="41" xfId="0" applyNumberFormat="1" applyFont="1" applyFill="1" applyBorder="1" applyAlignment="1" applyProtection="1">
      <protection locked="0"/>
    </xf>
    <xf numFmtId="38" fontId="2" fillId="13" borderId="36" xfId="0" applyNumberFormat="1" applyFont="1" applyFill="1" applyBorder="1" applyAlignment="1" applyProtection="1">
      <protection locked="0"/>
    </xf>
    <xf numFmtId="0" fontId="0" fillId="0" borderId="30" xfId="0" applyBorder="1" applyAlignment="1" applyProtection="1">
      <protection locked="0"/>
    </xf>
    <xf numFmtId="0" fontId="0" fillId="0" borderId="37" xfId="0" applyBorder="1" applyAlignment="1" applyProtection="1">
      <protection locked="0"/>
    </xf>
    <xf numFmtId="38" fontId="2" fillId="13" borderId="38" xfId="0" applyNumberFormat="1" applyFont="1" applyFill="1" applyBorder="1" applyAlignment="1" applyProtection="1">
      <protection locked="0"/>
    </xf>
    <xf numFmtId="0" fontId="0" fillId="13" borderId="38" xfId="0" applyFill="1" applyBorder="1" applyAlignment="1" applyProtection="1">
      <protection locked="0"/>
    </xf>
    <xf numFmtId="38" fontId="2" fillId="13" borderId="30" xfId="0" applyNumberFormat="1" applyFont="1" applyFill="1" applyBorder="1" applyAlignment="1" applyProtection="1">
      <protection locked="0"/>
    </xf>
    <xf numFmtId="38" fontId="2" fillId="13" borderId="37" xfId="0" applyNumberFormat="1" applyFont="1" applyFill="1" applyBorder="1" applyAlignment="1" applyProtection="1">
      <protection locked="0"/>
    </xf>
    <xf numFmtId="0" fontId="0" fillId="0" borderId="35" xfId="0" applyBorder="1" applyAlignment="1"/>
    <xf numFmtId="0" fontId="0" fillId="0" borderId="34" xfId="0" applyBorder="1" applyAlignment="1"/>
    <xf numFmtId="38" fontId="2" fillId="0" borderId="39" xfId="0" applyNumberFormat="1" applyFont="1" applyFill="1" applyBorder="1" applyAlignment="1" applyProtection="1"/>
    <xf numFmtId="0" fontId="0" fillId="0" borderId="39" xfId="0" applyFill="1" applyBorder="1" applyAlignment="1" applyProtection="1"/>
    <xf numFmtId="10" fontId="2" fillId="13" borderId="4" xfId="0" applyNumberFormat="1" applyFont="1" applyFill="1" applyBorder="1" applyAlignment="1" applyProtection="1">
      <alignment horizontal="center" wrapText="1"/>
      <protection locked="0"/>
    </xf>
    <xf numFmtId="0" fontId="0" fillId="13" borderId="6" xfId="0" applyFill="1" applyBorder="1" applyAlignment="1" applyProtection="1">
      <alignment horizontal="center" wrapText="1"/>
      <protection locked="0"/>
    </xf>
    <xf numFmtId="38" fontId="2" fillId="0" borderId="0" xfId="0" applyNumberFormat="1" applyFont="1" applyBorder="1" applyAlignment="1" applyProtection="1"/>
    <xf numFmtId="0" fontId="2" fillId="0" borderId="0" xfId="0" applyFont="1" applyBorder="1" applyAlignment="1" applyProtection="1"/>
    <xf numFmtId="10" fontId="2" fillId="13" borderId="33" xfId="0" applyNumberFormat="1" applyFont="1" applyFill="1" applyBorder="1" applyAlignment="1" applyProtection="1">
      <alignment horizontal="center" wrapText="1"/>
      <protection locked="0"/>
    </xf>
    <xf numFmtId="0" fontId="0" fillId="13" borderId="34" xfId="0" applyFill="1" applyBorder="1" applyAlignment="1" applyProtection="1">
      <alignment horizontal="center" wrapText="1"/>
      <protection locked="0"/>
    </xf>
    <xf numFmtId="38" fontId="2" fillId="0" borderId="10" xfId="0" applyNumberFormat="1" applyFont="1" applyBorder="1" applyAlignment="1" applyProtection="1"/>
    <xf numFmtId="0" fontId="2" fillId="0" borderId="10" xfId="0" applyFont="1" applyBorder="1" applyAlignment="1" applyProtection="1"/>
    <xf numFmtId="38" fontId="3" fillId="0" borderId="10" xfId="0" applyNumberFormat="1" applyFont="1" applyFill="1" applyBorder="1" applyAlignment="1" applyProtection="1"/>
    <xf numFmtId="0" fontId="3" fillId="0" borderId="10" xfId="0" applyFont="1" applyFill="1" applyBorder="1" applyAlignment="1" applyProtection="1"/>
    <xf numFmtId="0" fontId="3" fillId="12" borderId="4" xfId="0" applyFont="1"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11" xfId="0" applyFill="1" applyBorder="1" applyAlignment="1">
      <alignment horizontal="center" vertical="center" wrapText="1"/>
    </xf>
    <xf numFmtId="10" fontId="2" fillId="11" borderId="0" xfId="0" applyNumberFormat="1" applyFont="1" applyFill="1" applyBorder="1" applyAlignment="1" applyProtection="1">
      <alignment horizontal="center"/>
    </xf>
    <xf numFmtId="10" fontId="2" fillId="11" borderId="8" xfId="0" applyNumberFormat="1" applyFont="1" applyFill="1" applyBorder="1" applyAlignment="1" applyProtection="1">
      <alignment horizontal="center"/>
    </xf>
    <xf numFmtId="10" fontId="2" fillId="11" borderId="10" xfId="0" applyNumberFormat="1" applyFont="1" applyFill="1" applyBorder="1" applyAlignment="1" applyProtection="1">
      <alignment horizontal="center"/>
    </xf>
    <xf numFmtId="10" fontId="2" fillId="11" borderId="11" xfId="0" applyNumberFormat="1" applyFont="1" applyFill="1" applyBorder="1" applyAlignment="1" applyProtection="1">
      <alignment horizontal="center"/>
    </xf>
    <xf numFmtId="0" fontId="2" fillId="0" borderId="22" xfId="0" applyFont="1" applyBorder="1" applyAlignment="1" applyProtection="1"/>
    <xf numFmtId="0" fontId="2" fillId="0" borderId="31" xfId="0" applyFont="1" applyBorder="1" applyAlignment="1" applyProtection="1">
      <protection locked="0"/>
    </xf>
    <xf numFmtId="165" fontId="2" fillId="0" borderId="32" xfId="0" applyNumberFormat="1" applyFont="1" applyBorder="1" applyAlignment="1" applyProtection="1"/>
    <xf numFmtId="0" fontId="0" fillId="0" borderId="32" xfId="0" applyBorder="1" applyAlignment="1"/>
    <xf numFmtId="38" fontId="4" fillId="0" borderId="17" xfId="0" applyNumberFormat="1" applyFont="1" applyBorder="1" applyAlignment="1" applyProtection="1"/>
    <xf numFmtId="0" fontId="4" fillId="0" borderId="17" xfId="0" applyFont="1" applyBorder="1" applyAlignment="1" applyProtection="1"/>
    <xf numFmtId="38" fontId="4" fillId="12" borderId="17" xfId="0" applyNumberFormat="1" applyFont="1" applyFill="1" applyBorder="1" applyAlignment="1" applyProtection="1"/>
    <xf numFmtId="0" fontId="4" fillId="12" borderId="17" xfId="0" applyFont="1" applyFill="1" applyBorder="1" applyAlignment="1" applyProtection="1"/>
    <xf numFmtId="0" fontId="2" fillId="0" borderId="30" xfId="0" applyFont="1" applyBorder="1" applyAlignment="1" applyProtection="1">
      <protection locked="0"/>
    </xf>
    <xf numFmtId="164" fontId="2" fillId="0" borderId="1" xfId="0" applyNumberFormat="1" applyFont="1" applyFill="1" applyBorder="1" applyAlignment="1" applyProtection="1">
      <alignment horizontal="left" vertical="center" wrapText="1"/>
    </xf>
    <xf numFmtId="164" fontId="2" fillId="0" borderId="2" xfId="0" applyNumberFormat="1" applyFont="1" applyFill="1" applyBorder="1" applyAlignment="1" applyProtection="1">
      <alignment horizontal="left" vertical="center" wrapText="1"/>
    </xf>
    <xf numFmtId="164" fontId="2" fillId="0" borderId="3" xfId="0" applyNumberFormat="1" applyFont="1" applyFill="1" applyBorder="1" applyAlignment="1" applyProtection="1">
      <alignment horizontal="left" vertical="center" wrapText="1"/>
    </xf>
    <xf numFmtId="0" fontId="14" fillId="0" borderId="7" xfId="0" applyFont="1" applyFill="1"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0" fillId="0" borderId="11" xfId="0" applyBorder="1" applyAlignment="1" applyProtection="1">
      <alignment wrapText="1"/>
    </xf>
    <xf numFmtId="164" fontId="2" fillId="0" borderId="43" xfId="0" applyNumberFormat="1" applyFont="1" applyFill="1" applyBorder="1" applyAlignment="1" applyProtection="1">
      <alignment horizontal="left" vertical="center" wrapText="1"/>
    </xf>
    <xf numFmtId="164" fontId="2" fillId="0" borderId="44"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wrapText="1"/>
    </xf>
    <xf numFmtId="0" fontId="2" fillId="0" borderId="43" xfId="0"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vertical="center" wrapText="1"/>
    </xf>
    <xf numFmtId="165" fontId="2" fillId="0" borderId="44" xfId="0" applyNumberFormat="1" applyFont="1" applyFill="1" applyBorder="1" applyAlignment="1" applyProtection="1">
      <alignment vertical="center" wrapText="1"/>
    </xf>
    <xf numFmtId="165" fontId="2" fillId="0" borderId="2" xfId="0" applyNumberFormat="1" applyFont="1" applyFill="1" applyBorder="1" applyAlignment="1" applyProtection="1">
      <alignment vertical="center" wrapText="1"/>
    </xf>
    <xf numFmtId="0" fontId="2" fillId="0" borderId="44"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44"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2" fillId="0" borderId="1" xfId="0" applyNumberFormat="1" applyFont="1" applyFill="1" applyBorder="1" applyAlignment="1" applyProtection="1">
      <alignment horizontal="center" vertical="center" wrapText="1"/>
    </xf>
    <xf numFmtId="9" fontId="2" fillId="0" borderId="44" xfId="0" applyNumberFormat="1" applyFont="1" applyFill="1" applyBorder="1" applyAlignment="1" applyProtection="1">
      <alignment horizontal="center" vertical="center" wrapText="1"/>
    </xf>
    <xf numFmtId="9" fontId="2" fillId="0" borderId="2" xfId="0" applyNumberFormat="1"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xf>
    <xf numFmtId="0" fontId="2" fillId="0" borderId="43" xfId="0" applyFont="1" applyFill="1" applyBorder="1" applyAlignment="1" applyProtection="1">
      <alignment horizontal="left" vertical="center" wrapText="1"/>
    </xf>
    <xf numFmtId="0" fontId="0" fillId="0" borderId="0"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165" fontId="2" fillId="0" borderId="43" xfId="0" applyNumberFormat="1" applyFont="1" applyFill="1" applyBorder="1" applyAlignment="1" applyProtection="1">
      <alignment vertical="center" wrapText="1"/>
    </xf>
    <xf numFmtId="0" fontId="14" fillId="0" borderId="7" xfId="0" applyFont="1" applyFill="1" applyBorder="1" applyAlignment="1" applyProtection="1">
      <alignment vertical="top" wrapText="1"/>
    </xf>
    <xf numFmtId="0" fontId="1" fillId="0" borderId="4"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6"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0" fillId="0" borderId="9" xfId="0" applyBorder="1" applyAlignment="1" applyProtection="1">
      <alignment horizontal="center" vertical="center" wrapText="1"/>
    </xf>
    <xf numFmtId="0" fontId="1" fillId="0" borderId="34" xfId="0" applyFont="1" applyFill="1" applyBorder="1" applyAlignment="1" applyProtection="1">
      <alignment horizontal="left" vertical="center" wrapText="1"/>
    </xf>
    <xf numFmtId="0" fontId="0" fillId="0" borderId="34" xfId="0" applyBorder="1" applyAlignment="1" applyProtection="1">
      <alignment vertical="center" wrapText="1"/>
    </xf>
    <xf numFmtId="0" fontId="0" fillId="0" borderId="7" xfId="0" applyBorder="1" applyAlignment="1" applyProtection="1">
      <alignment horizontal="center" vertical="center" wrapText="1"/>
    </xf>
    <xf numFmtId="10" fontId="3" fillId="0" borderId="4" xfId="0" applyNumberFormat="1" applyFont="1" applyFill="1" applyBorder="1" applyAlignment="1" applyProtection="1">
      <alignment horizontal="center" wrapText="1"/>
    </xf>
    <xf numFmtId="0" fontId="0" fillId="0" borderId="9" xfId="0" applyBorder="1" applyAlignment="1" applyProtection="1">
      <alignment horizontal="center" wrapText="1"/>
    </xf>
    <xf numFmtId="0" fontId="0" fillId="0" borderId="11" xfId="0" applyBorder="1" applyAlignment="1" applyProtection="1">
      <alignment horizontal="center" wrapText="1"/>
    </xf>
    <xf numFmtId="0" fontId="1" fillId="0" borderId="1" xfId="0" applyFont="1" applyFill="1" applyBorder="1" applyAlignment="1" applyProtection="1">
      <alignment horizontal="left" vertical="center"/>
    </xf>
    <xf numFmtId="0" fontId="1" fillId="0" borderId="44"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4" xfId="0" applyBorder="1" applyAlignment="1" applyProtection="1">
      <alignment vertical="center" wrapText="1"/>
      <protection locked="0"/>
    </xf>
    <xf numFmtId="0" fontId="0" fillId="0" borderId="2" xfId="0" applyBorder="1" applyAlignment="1" applyProtection="1">
      <alignment vertical="center" wrapText="1"/>
      <protection locked="0"/>
    </xf>
    <xf numFmtId="0" fontId="1" fillId="0" borderId="1"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4" fillId="0" borderId="7" xfId="0" applyFont="1" applyFill="1" applyBorder="1" applyAlignment="1" applyProtection="1">
      <alignment vertical="top" wrapText="1"/>
      <protection locked="0"/>
    </xf>
    <xf numFmtId="0" fontId="35" fillId="0" borderId="0" xfId="0" applyFont="1" applyAlignment="1" applyProtection="1">
      <alignment wrapText="1"/>
      <protection locked="0"/>
    </xf>
    <xf numFmtId="0" fontId="35" fillId="0" borderId="8" xfId="0" applyFont="1" applyBorder="1" applyAlignment="1" applyProtection="1">
      <alignment wrapText="1"/>
      <protection locked="0"/>
    </xf>
    <xf numFmtId="0" fontId="35" fillId="0" borderId="9" xfId="0" applyFont="1" applyBorder="1" applyAlignment="1" applyProtection="1">
      <alignment wrapText="1"/>
      <protection locked="0"/>
    </xf>
    <xf numFmtId="0" fontId="35" fillId="0" borderId="10" xfId="0" applyFont="1" applyBorder="1" applyAlignment="1" applyProtection="1">
      <alignment wrapText="1"/>
      <protection locked="0"/>
    </xf>
    <xf numFmtId="0" fontId="35" fillId="0" borderId="11" xfId="0" applyFont="1" applyBorder="1" applyAlignment="1" applyProtection="1">
      <alignment wrapText="1"/>
      <protection locked="0"/>
    </xf>
    <xf numFmtId="0" fontId="0" fillId="0" borderId="6" xfId="0" applyFill="1" applyBorder="1" applyAlignment="1" applyProtection="1">
      <alignment horizontal="center" wrapText="1"/>
    </xf>
    <xf numFmtId="0" fontId="0" fillId="0" borderId="9" xfId="0" applyFill="1" applyBorder="1" applyAlignment="1" applyProtection="1">
      <alignment horizontal="center" wrapText="1"/>
    </xf>
    <xf numFmtId="0" fontId="0" fillId="0" borderId="11" xfId="0" applyFill="1" applyBorder="1" applyAlignment="1" applyProtection="1">
      <alignment horizontal="center" wrapText="1"/>
    </xf>
    <xf numFmtId="0" fontId="1" fillId="0" borderId="3"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0" fillId="0" borderId="3" xfId="0" applyBorder="1" applyAlignment="1" applyProtection="1">
      <alignment vertical="center" wrapText="1"/>
    </xf>
    <xf numFmtId="0" fontId="1" fillId="0" borderId="1" xfId="0"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0" fillId="0" borderId="2" xfId="0" applyBorder="1" applyAlignment="1" applyProtection="1">
      <alignment horizontal="left" vertical="center" wrapText="1"/>
    </xf>
    <xf numFmtId="0" fontId="35" fillId="0" borderId="0" xfId="0" applyFont="1" applyAlignment="1" applyProtection="1">
      <alignment wrapText="1"/>
    </xf>
    <xf numFmtId="0" fontId="35" fillId="0" borderId="8" xfId="0" applyFont="1" applyBorder="1" applyAlignment="1" applyProtection="1">
      <alignment wrapText="1"/>
    </xf>
    <xf numFmtId="0" fontId="35" fillId="0" borderId="9" xfId="0" applyFont="1" applyBorder="1" applyAlignment="1" applyProtection="1">
      <alignment wrapText="1"/>
    </xf>
    <xf numFmtId="0" fontId="35" fillId="0" borderId="10" xfId="0" applyFont="1" applyBorder="1" applyAlignment="1" applyProtection="1">
      <alignment wrapText="1"/>
    </xf>
    <xf numFmtId="0" fontId="35" fillId="0" borderId="11" xfId="0" applyFont="1" applyBorder="1" applyAlignment="1" applyProtection="1">
      <alignment wrapText="1"/>
    </xf>
    <xf numFmtId="0" fontId="14" fillId="0" borderId="0" xfId="0" applyFont="1" applyFill="1" applyBorder="1" applyAlignment="1" applyProtection="1">
      <alignment vertical="top" wrapText="1"/>
    </xf>
    <xf numFmtId="0" fontId="14" fillId="0" borderId="8" xfId="0" applyFont="1" applyFill="1" applyBorder="1" applyAlignment="1" applyProtection="1">
      <alignment vertical="top" wrapText="1"/>
    </xf>
    <xf numFmtId="0" fontId="14" fillId="0" borderId="9" xfId="0" applyFont="1" applyFill="1" applyBorder="1" applyAlignment="1" applyProtection="1">
      <alignment vertical="top" wrapText="1"/>
    </xf>
    <xf numFmtId="0" fontId="14" fillId="0" borderId="10" xfId="0" applyFont="1" applyFill="1" applyBorder="1" applyAlignment="1" applyProtection="1">
      <alignment vertical="top" wrapText="1"/>
    </xf>
    <xf numFmtId="0" fontId="14" fillId="0" borderId="11" xfId="0" applyFont="1" applyFill="1" applyBorder="1" applyAlignment="1" applyProtection="1">
      <alignment vertical="top" wrapText="1"/>
    </xf>
    <xf numFmtId="0" fontId="29" fillId="0" borderId="1" xfId="0" applyFont="1" applyFill="1" applyBorder="1" applyAlignment="1" applyProtection="1">
      <alignment horizontal="center" wrapText="1"/>
    </xf>
    <xf numFmtId="0" fontId="29" fillId="0" borderId="2" xfId="0" applyFont="1" applyFill="1" applyBorder="1" applyAlignment="1" applyProtection="1">
      <alignment horizontal="center" wrapText="1"/>
    </xf>
    <xf numFmtId="0" fontId="0" fillId="0" borderId="7" xfId="0" applyBorder="1" applyAlignment="1">
      <alignment wrapText="1"/>
    </xf>
    <xf numFmtId="0" fontId="35" fillId="0" borderId="7" xfId="0" applyFont="1" applyBorder="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123825</xdr:rowOff>
    </xdr:from>
    <xdr:to>
      <xdr:col>7</xdr:col>
      <xdr:colOff>657225</xdr:colOff>
      <xdr:row>1</xdr:row>
      <xdr:rowOff>704850</xdr:rowOff>
    </xdr:to>
    <xdr:pic>
      <xdr:nvPicPr>
        <xdr:cNvPr id="59702" name="Picture 1" descr="WESSA Logo Final 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590925" y="295275"/>
          <a:ext cx="657225" cy="581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9</xdr:col>
      <xdr:colOff>147205</xdr:colOff>
      <xdr:row>33</xdr:row>
      <xdr:rowOff>138545</xdr:rowOff>
    </xdr:from>
    <xdr:to>
      <xdr:col>9</xdr:col>
      <xdr:colOff>467592</xdr:colOff>
      <xdr:row>33</xdr:row>
      <xdr:rowOff>140133</xdr:rowOff>
    </xdr:to>
    <xdr:cxnSp macro="">
      <xdr:nvCxnSpPr>
        <xdr:cNvPr id="2" name="Straight Arrow Connector 1"/>
        <xdr:cNvCxnSpPr/>
      </xdr:nvCxnSpPr>
      <xdr:spPr>
        <a:xfrm rot="10800000">
          <a:off x="5394614" y="6589568"/>
          <a:ext cx="320387" cy="158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164522</xdr:colOff>
      <xdr:row>41</xdr:row>
      <xdr:rowOff>129888</xdr:rowOff>
    </xdr:from>
    <xdr:to>
      <xdr:col>9</xdr:col>
      <xdr:colOff>484909</xdr:colOff>
      <xdr:row>41</xdr:row>
      <xdr:rowOff>131476</xdr:rowOff>
    </xdr:to>
    <xdr:cxnSp macro="">
      <xdr:nvCxnSpPr>
        <xdr:cNvPr id="3" name="Straight Arrow Connector 2"/>
        <xdr:cNvCxnSpPr/>
      </xdr:nvCxnSpPr>
      <xdr:spPr>
        <a:xfrm rot="10800000">
          <a:off x="5411931" y="8174183"/>
          <a:ext cx="320387" cy="158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ke\Dropbox\WESSA%20Company%20Documents\Budget%20Templates%20(1)\Specific%20Budgets\Specific%20Project%20Budget%20Template%201%20Year%201%20Objectiv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TAILS"/>
      <sheetName val="Account Codes"/>
      <sheetName val="Surplus"/>
      <sheetName val="Funder Categories"/>
      <sheetName val="Summary"/>
      <sheetName val="Appendix"/>
      <sheetName val="Objective 1"/>
      <sheetName val="WESSA Office Costs"/>
      <sheetName val="Audit &amp; Management Fees"/>
      <sheetName val="Vat"/>
      <sheetName val="WESSA BUDGET"/>
    </sheetNames>
    <sheetDataSet>
      <sheetData sheetId="0"/>
      <sheetData sheetId="1"/>
      <sheetData sheetId="2"/>
      <sheetData sheetId="3"/>
      <sheetData sheetId="4">
        <row r="34">
          <cell r="H34">
            <v>30369.600000000002</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FFFF00"/>
    <pageSetUpPr fitToPage="1"/>
  </sheetPr>
  <dimension ref="B1:O38"/>
  <sheetViews>
    <sheetView showGridLines="0" topLeftCell="A16" zoomScaleNormal="100" workbookViewId="0">
      <selection activeCell="H31" sqref="H31:J31"/>
    </sheetView>
  </sheetViews>
  <sheetFormatPr defaultColWidth="15.83203125" defaultRowHeight="14.1" customHeight="1"/>
  <cols>
    <col min="1" max="1" width="1.83203125" style="1" customWidth="1"/>
    <col min="2" max="3" width="2.83203125" style="1" customWidth="1"/>
    <col min="4" max="4" width="15.83203125" style="6" customWidth="1"/>
    <col min="5" max="5" width="2.83203125" style="6" customWidth="1"/>
    <col min="6" max="6" width="20.83203125" style="6" customWidth="1"/>
    <col min="7" max="8" width="15.83203125" style="27" customWidth="1"/>
    <col min="9" max="9" width="2.83203125" style="27" customWidth="1"/>
    <col min="10" max="10" width="15.83203125" style="27" customWidth="1"/>
    <col min="11" max="11" width="15.83203125" style="1" customWidth="1"/>
    <col min="12" max="12" width="2.83203125" style="1" customWidth="1"/>
    <col min="13" max="13" width="15.83203125" style="1" customWidth="1"/>
    <col min="14" max="15" width="2.83203125" style="1" customWidth="1"/>
    <col min="16" max="16384" width="15.83203125" style="1"/>
  </cols>
  <sheetData>
    <row r="1" spans="2:15" ht="14.1" customHeight="1">
      <c r="D1" s="5"/>
      <c r="E1" s="5"/>
      <c r="F1" s="5"/>
      <c r="G1" s="25"/>
      <c r="H1" s="25"/>
      <c r="I1" s="25"/>
      <c r="J1" s="25"/>
    </row>
    <row r="2" spans="2:15" s="4" customFormat="1" ht="64.5" customHeight="1">
      <c r="B2" s="47"/>
      <c r="C2" s="72"/>
      <c r="D2" s="48"/>
      <c r="E2" s="48"/>
      <c r="F2" s="48"/>
      <c r="G2" s="49"/>
      <c r="H2" s="49"/>
      <c r="I2" s="49"/>
      <c r="J2" s="49"/>
      <c r="K2" s="72"/>
      <c r="L2" s="72"/>
      <c r="M2" s="72"/>
      <c r="N2" s="72"/>
      <c r="O2" s="50"/>
    </row>
    <row r="3" spans="2:15" s="512" customFormat="1" ht="18">
      <c r="B3" s="513"/>
      <c r="D3" s="514" t="s">
        <v>13</v>
      </c>
      <c r="E3" s="514"/>
      <c r="F3" s="514"/>
      <c r="G3" s="515"/>
      <c r="H3" s="515"/>
      <c r="I3" s="515"/>
      <c r="J3" s="515"/>
      <c r="K3" s="516"/>
      <c r="L3" s="516"/>
      <c r="M3" s="516"/>
      <c r="O3" s="517"/>
    </row>
    <row r="4" spans="2:15" s="512" customFormat="1" ht="5.0999999999999996" customHeight="1">
      <c r="B4" s="513"/>
      <c r="D4" s="514"/>
      <c r="E4" s="514"/>
      <c r="F4" s="514"/>
      <c r="G4" s="515"/>
      <c r="H4" s="515"/>
      <c r="I4" s="515"/>
      <c r="J4" s="515"/>
      <c r="K4" s="516"/>
      <c r="L4" s="516"/>
      <c r="M4" s="516"/>
      <c r="O4" s="517"/>
    </row>
    <row r="5" spans="2:15" s="512" customFormat="1" ht="18">
      <c r="B5" s="513"/>
      <c r="D5" s="518">
        <f>+H25</f>
        <v>0</v>
      </c>
      <c r="E5" s="514"/>
      <c r="F5" s="514"/>
      <c r="G5" s="515"/>
      <c r="H5" s="515"/>
      <c r="I5" s="515"/>
      <c r="J5" s="515"/>
      <c r="K5" s="516"/>
      <c r="L5" s="516"/>
      <c r="M5" s="516"/>
      <c r="O5" s="517"/>
    </row>
    <row r="6" spans="2:15" s="53" customFormat="1" ht="20.25">
      <c r="B6" s="519"/>
      <c r="D6" s="520">
        <f>+H20</f>
        <v>0</v>
      </c>
      <c r="E6" s="52"/>
      <c r="F6" s="52"/>
      <c r="G6" s="521"/>
      <c r="H6" s="521"/>
      <c r="I6" s="521"/>
      <c r="J6" s="521"/>
      <c r="K6" s="522"/>
      <c r="L6" s="522"/>
      <c r="M6" s="522"/>
      <c r="O6" s="523"/>
    </row>
    <row r="7" spans="2:15" ht="14.1" customHeight="1">
      <c r="B7" s="37"/>
      <c r="C7" s="41"/>
      <c r="D7" s="38"/>
      <c r="E7" s="38"/>
      <c r="F7" s="38"/>
      <c r="G7" s="39"/>
      <c r="H7" s="39"/>
      <c r="I7" s="39"/>
      <c r="J7" s="39"/>
      <c r="K7" s="41"/>
      <c r="L7" s="41"/>
      <c r="M7" s="41"/>
      <c r="N7" s="41"/>
      <c r="O7" s="42"/>
    </row>
    <row r="8" spans="2:15" ht="14.1" customHeight="1">
      <c r="D8" s="5"/>
      <c r="E8" s="5"/>
      <c r="F8" s="5"/>
      <c r="G8" s="25"/>
      <c r="H8" s="25"/>
      <c r="I8" s="25"/>
      <c r="J8" s="25"/>
    </row>
    <row r="9" spans="2:15" s="76" customFormat="1" ht="14.1" customHeight="1">
      <c r="B9" s="73"/>
      <c r="C9" s="73"/>
      <c r="D9" s="74"/>
      <c r="E9" s="74"/>
      <c r="F9" s="74"/>
      <c r="G9" s="75"/>
      <c r="H9" s="75"/>
      <c r="I9" s="75"/>
      <c r="J9" s="75"/>
      <c r="K9" s="73"/>
      <c r="L9" s="73"/>
      <c r="M9" s="73"/>
      <c r="N9" s="73"/>
      <c r="O9" s="73"/>
    </row>
    <row r="10" spans="2:15" s="563" customFormat="1" ht="15">
      <c r="D10" s="676" t="s">
        <v>359</v>
      </c>
      <c r="E10" s="677"/>
      <c r="F10" s="677"/>
      <c r="G10" s="677"/>
      <c r="H10" s="677"/>
      <c r="I10" s="677"/>
      <c r="J10" s="677"/>
      <c r="K10" s="677"/>
      <c r="L10" s="677"/>
      <c r="M10" s="678"/>
    </row>
    <row r="11" spans="2:15" ht="14.1" customHeight="1">
      <c r="D11" s="679" t="s">
        <v>428</v>
      </c>
      <c r="E11" s="680"/>
      <c r="F11" s="680"/>
      <c r="G11" s="680"/>
      <c r="H11" s="680"/>
      <c r="I11" s="680"/>
      <c r="J11" s="680"/>
      <c r="K11" s="680"/>
      <c r="L11" s="680"/>
      <c r="M11" s="681"/>
    </row>
    <row r="12" spans="2:15" ht="14.1" customHeight="1">
      <c r="D12" s="682" t="s">
        <v>360</v>
      </c>
      <c r="E12" s="683"/>
      <c r="F12" s="683"/>
      <c r="G12" s="683"/>
      <c r="H12" s="683"/>
      <c r="I12" s="683"/>
      <c r="J12" s="683"/>
      <c r="K12" s="683"/>
      <c r="L12" s="683"/>
      <c r="M12" s="684"/>
    </row>
    <row r="13" spans="2:15" s="76" customFormat="1" ht="14.1" customHeight="1">
      <c r="B13" s="73"/>
      <c r="C13" s="73"/>
      <c r="D13" s="74"/>
      <c r="E13" s="74"/>
      <c r="F13" s="74"/>
      <c r="G13" s="75"/>
      <c r="H13" s="75"/>
      <c r="I13" s="75"/>
      <c r="J13" s="75"/>
      <c r="K13" s="73"/>
      <c r="L13" s="73"/>
      <c r="M13" s="73"/>
      <c r="N13" s="73"/>
      <c r="O13" s="73"/>
    </row>
    <row r="14" spans="2:15" s="76" customFormat="1" ht="14.1" customHeight="1">
      <c r="B14" s="73" t="s">
        <v>315</v>
      </c>
      <c r="C14" s="73"/>
      <c r="D14" s="74"/>
      <c r="E14" s="74"/>
      <c r="F14" s="74"/>
      <c r="G14" s="75"/>
      <c r="H14" s="75"/>
      <c r="I14" s="75"/>
      <c r="J14" s="75"/>
      <c r="K14" s="73"/>
      <c r="L14" s="73"/>
      <c r="M14" s="73"/>
      <c r="N14" s="73"/>
      <c r="O14" s="73"/>
    </row>
    <row r="15" spans="2:15" ht="14.1" customHeight="1">
      <c r="D15" s="5"/>
      <c r="E15" s="5"/>
      <c r="F15" s="5"/>
      <c r="G15" s="25"/>
      <c r="H15" s="25"/>
      <c r="I15" s="25"/>
      <c r="J15" s="25"/>
    </row>
    <row r="16" spans="2:15" ht="14.1" customHeight="1">
      <c r="B16" s="29"/>
      <c r="C16" s="32"/>
      <c r="D16" s="30"/>
      <c r="E16" s="30"/>
      <c r="F16" s="30"/>
      <c r="G16" s="31"/>
      <c r="H16" s="31"/>
      <c r="I16" s="31"/>
      <c r="J16" s="31"/>
      <c r="K16" s="32"/>
      <c r="L16" s="32"/>
      <c r="M16" s="32"/>
      <c r="N16" s="32"/>
      <c r="O16" s="33"/>
    </row>
    <row r="17" spans="2:15" ht="9.9499999999999993" customHeight="1">
      <c r="B17" s="34"/>
      <c r="D17" s="5"/>
      <c r="E17" s="29"/>
      <c r="F17" s="43"/>
      <c r="G17" s="65"/>
      <c r="H17" s="65"/>
      <c r="I17" s="66"/>
      <c r="J17" s="66"/>
      <c r="K17" s="66"/>
      <c r="L17" s="67"/>
      <c r="O17" s="35"/>
    </row>
    <row r="18" spans="2:15" s="57" customFormat="1" ht="14.1" customHeight="1">
      <c r="B18" s="54"/>
      <c r="E18" s="54"/>
      <c r="F18" s="64" t="s">
        <v>6</v>
      </c>
      <c r="G18" s="64"/>
      <c r="H18" s="64"/>
      <c r="I18" s="55"/>
      <c r="J18" s="55"/>
      <c r="K18" s="55"/>
      <c r="L18" s="68"/>
      <c r="M18" s="1"/>
      <c r="O18" s="56"/>
    </row>
    <row r="19" spans="2:15" ht="14.1" customHeight="1">
      <c r="B19" s="34"/>
      <c r="D19" s="5"/>
      <c r="E19" s="34"/>
      <c r="F19" s="5"/>
      <c r="G19" s="5"/>
      <c r="H19" s="5"/>
      <c r="I19" s="25"/>
      <c r="J19" s="25"/>
      <c r="K19" s="25"/>
      <c r="L19" s="45"/>
      <c r="O19" s="35"/>
    </row>
    <row r="20" spans="2:15" ht="20.100000000000001" customHeight="1">
      <c r="B20" s="34"/>
      <c r="D20" s="5"/>
      <c r="E20" s="34"/>
      <c r="F20" s="11" t="s">
        <v>7</v>
      </c>
      <c r="G20" s="11"/>
      <c r="H20" s="672"/>
      <c r="I20" s="673"/>
      <c r="J20" s="673"/>
      <c r="K20" s="673"/>
      <c r="L20" s="45"/>
      <c r="O20" s="35"/>
    </row>
    <row r="21" spans="2:15" ht="20.100000000000001" customHeight="1">
      <c r="B21" s="34"/>
      <c r="D21" s="5"/>
      <c r="E21" s="34"/>
      <c r="F21" s="11" t="s">
        <v>15</v>
      </c>
      <c r="G21" s="11"/>
      <c r="H21" s="685"/>
      <c r="I21" s="686"/>
      <c r="J21" s="686"/>
      <c r="K21" s="687"/>
      <c r="L21" s="45"/>
      <c r="O21" s="35"/>
    </row>
    <row r="22" spans="2:15" ht="20.100000000000001" customHeight="1">
      <c r="B22" s="34"/>
      <c r="D22" s="5"/>
      <c r="E22" s="34"/>
      <c r="F22" s="11"/>
      <c r="G22" s="11"/>
      <c r="H22" s="688"/>
      <c r="I22" s="689"/>
      <c r="J22" s="689"/>
      <c r="K22" s="690"/>
      <c r="L22" s="45"/>
      <c r="O22" s="35"/>
    </row>
    <row r="23" spans="2:15" ht="20.100000000000001" customHeight="1">
      <c r="B23" s="34"/>
      <c r="D23" s="5"/>
      <c r="E23" s="34"/>
      <c r="F23" s="11"/>
      <c r="G23" s="11"/>
      <c r="H23" s="691"/>
      <c r="I23" s="692"/>
      <c r="J23" s="692"/>
      <c r="K23" s="693"/>
      <c r="L23" s="45"/>
      <c r="O23" s="35"/>
    </row>
    <row r="24" spans="2:15" ht="20.100000000000001" customHeight="1">
      <c r="B24" s="34"/>
      <c r="D24" s="5"/>
      <c r="E24" s="34"/>
      <c r="F24" s="11" t="s">
        <v>8</v>
      </c>
      <c r="G24" s="11"/>
      <c r="H24" s="674"/>
      <c r="I24" s="675"/>
      <c r="J24" s="675"/>
      <c r="K24" s="550"/>
      <c r="L24" s="45"/>
      <c r="O24" s="35"/>
    </row>
    <row r="25" spans="2:15" ht="20.100000000000001" customHeight="1">
      <c r="B25" s="34"/>
      <c r="D25" s="5"/>
      <c r="E25" s="34"/>
      <c r="F25" s="11" t="s">
        <v>9</v>
      </c>
      <c r="G25" s="11"/>
      <c r="H25" s="674"/>
      <c r="I25" s="675"/>
      <c r="J25" s="675"/>
      <c r="K25" s="25"/>
      <c r="L25" s="69"/>
      <c r="O25" s="35"/>
    </row>
    <row r="26" spans="2:15" ht="20.100000000000001" customHeight="1">
      <c r="B26" s="34"/>
      <c r="D26" s="5"/>
      <c r="E26" s="34"/>
      <c r="F26" s="11" t="s">
        <v>314</v>
      </c>
      <c r="G26" s="11"/>
      <c r="H26" s="674"/>
      <c r="I26" s="675"/>
      <c r="J26" s="675"/>
      <c r="K26" s="25"/>
      <c r="L26" s="69"/>
      <c r="O26" s="35"/>
    </row>
    <row r="27" spans="2:15" ht="20.100000000000001" customHeight="1">
      <c r="B27" s="34"/>
      <c r="D27" s="5"/>
      <c r="E27" s="34"/>
      <c r="F27" s="11" t="s">
        <v>358</v>
      </c>
      <c r="G27" s="11"/>
      <c r="H27" s="674"/>
      <c r="I27" s="675"/>
      <c r="J27" s="675"/>
      <c r="K27" s="25"/>
      <c r="L27" s="69"/>
      <c r="O27" s="35"/>
    </row>
    <row r="28" spans="2:15" ht="20.100000000000001" customHeight="1">
      <c r="B28" s="34"/>
      <c r="D28" s="5"/>
      <c r="E28" s="34"/>
      <c r="F28" s="11" t="s">
        <v>320</v>
      </c>
      <c r="G28" s="11"/>
      <c r="H28" s="674"/>
      <c r="I28" s="675"/>
      <c r="J28" s="675"/>
      <c r="K28" s="25"/>
      <c r="L28" s="69"/>
      <c r="O28" s="35"/>
    </row>
    <row r="29" spans="2:15" ht="20.25" customHeight="1">
      <c r="B29" s="34"/>
      <c r="D29" s="5"/>
      <c r="E29" s="34"/>
      <c r="F29" s="11" t="s">
        <v>318</v>
      </c>
      <c r="G29" s="11"/>
      <c r="H29" s="674"/>
      <c r="I29" s="675"/>
      <c r="J29" s="675"/>
      <c r="K29" s="25"/>
      <c r="L29" s="69"/>
      <c r="O29" s="35"/>
    </row>
    <row r="30" spans="2:15" ht="20.100000000000001" customHeight="1">
      <c r="B30" s="34"/>
      <c r="D30" s="5"/>
      <c r="E30" s="34"/>
      <c r="F30" s="11" t="s">
        <v>319</v>
      </c>
      <c r="G30" s="11"/>
      <c r="H30" s="674"/>
      <c r="I30" s="675"/>
      <c r="J30" s="675"/>
      <c r="K30" s="25"/>
      <c r="L30" s="69"/>
      <c r="O30" s="35"/>
    </row>
    <row r="31" spans="2:15" ht="20.100000000000001" customHeight="1">
      <c r="B31" s="34"/>
      <c r="D31" s="5"/>
      <c r="E31" s="34"/>
      <c r="F31" s="11" t="s">
        <v>316</v>
      </c>
      <c r="G31" s="11"/>
      <c r="H31" s="670"/>
      <c r="I31" s="671"/>
      <c r="J31" s="671"/>
      <c r="K31" s="25"/>
      <c r="L31" s="70"/>
      <c r="O31" s="35"/>
    </row>
    <row r="32" spans="2:15" ht="20.100000000000001" customHeight="1">
      <c r="B32" s="34"/>
      <c r="D32" s="5"/>
      <c r="E32" s="34"/>
      <c r="F32" s="11" t="s">
        <v>317</v>
      </c>
      <c r="G32" s="11"/>
      <c r="H32" s="670"/>
      <c r="I32" s="671"/>
      <c r="J32" s="671"/>
      <c r="K32" s="25"/>
      <c r="L32" s="70"/>
      <c r="O32" s="35"/>
    </row>
    <row r="33" spans="2:15" ht="20.100000000000001" customHeight="1">
      <c r="B33" s="34"/>
      <c r="D33" s="5"/>
      <c r="E33" s="34"/>
      <c r="F33" s="11" t="s">
        <v>448</v>
      </c>
      <c r="G33" s="11"/>
      <c r="H33" s="665"/>
      <c r="I33" s="669"/>
      <c r="J33" s="669"/>
      <c r="K33" s="25"/>
      <c r="L33" s="70"/>
      <c r="O33" s="35"/>
    </row>
    <row r="34" spans="2:15" ht="20.100000000000001" customHeight="1">
      <c r="B34" s="34"/>
      <c r="D34" s="5"/>
      <c r="E34" s="34"/>
      <c r="F34" s="11" t="s">
        <v>449</v>
      </c>
      <c r="G34" s="11"/>
      <c r="H34" s="665"/>
      <c r="I34" s="666"/>
      <c r="J34" s="666"/>
      <c r="K34" s="25"/>
      <c r="L34" s="70"/>
      <c r="O34" s="35"/>
    </row>
    <row r="35" spans="2:15" ht="20.100000000000001" customHeight="1">
      <c r="B35" s="34"/>
      <c r="D35" s="5"/>
      <c r="E35" s="34"/>
      <c r="F35" s="11" t="s">
        <v>371</v>
      </c>
      <c r="G35" s="11"/>
      <c r="H35" s="667"/>
      <c r="I35" s="668"/>
      <c r="J35" s="668"/>
      <c r="K35" s="25"/>
      <c r="L35" s="70"/>
      <c r="O35" s="35"/>
    </row>
    <row r="36" spans="2:15" ht="9.9499999999999993" customHeight="1">
      <c r="B36" s="34"/>
      <c r="D36" s="5"/>
      <c r="E36" s="37"/>
      <c r="F36" s="38"/>
      <c r="G36" s="38"/>
      <c r="H36" s="38"/>
      <c r="I36" s="40"/>
      <c r="J36" s="40"/>
      <c r="K36" s="40"/>
      <c r="L36" s="71"/>
      <c r="O36" s="35"/>
    </row>
    <row r="37" spans="2:15" ht="14.1" customHeight="1">
      <c r="B37" s="34"/>
      <c r="D37" s="5"/>
      <c r="E37" s="5"/>
      <c r="F37" s="5"/>
      <c r="G37" s="36"/>
      <c r="H37" s="36"/>
      <c r="I37" s="36"/>
      <c r="J37" s="36"/>
      <c r="O37" s="35"/>
    </row>
    <row r="38" spans="2:15" ht="14.1" customHeight="1">
      <c r="B38" s="37"/>
      <c r="C38" s="41"/>
      <c r="D38" s="38"/>
      <c r="E38" s="38"/>
      <c r="F38" s="38"/>
      <c r="G38" s="39"/>
      <c r="H38" s="39"/>
      <c r="I38" s="39"/>
      <c r="J38" s="41"/>
      <c r="K38" s="41"/>
      <c r="L38" s="41"/>
      <c r="M38" s="41"/>
      <c r="N38" s="41"/>
      <c r="O38" s="42"/>
    </row>
  </sheetData>
  <sheetProtection password="DCA9" sheet="1" objects="1" scenarios="1"/>
  <mergeCells count="17">
    <mergeCell ref="D10:M10"/>
    <mergeCell ref="D11:M11"/>
    <mergeCell ref="D12:M12"/>
    <mergeCell ref="H21:K23"/>
    <mergeCell ref="H31:J31"/>
    <mergeCell ref="H30:J30"/>
    <mergeCell ref="H29:J29"/>
    <mergeCell ref="H34:J34"/>
    <mergeCell ref="H35:J35"/>
    <mergeCell ref="H33:J33"/>
    <mergeCell ref="H32:J32"/>
    <mergeCell ref="H20:K20"/>
    <mergeCell ref="H25:J25"/>
    <mergeCell ref="H26:J26"/>
    <mergeCell ref="H28:J28"/>
    <mergeCell ref="H24:J24"/>
    <mergeCell ref="H27:J27"/>
  </mergeCells>
  <printOptions horizontalCentered="1"/>
  <pageMargins left="0.39370078740157483" right="0.39370078740157483" top="0.39370078740157483" bottom="0.39370078740157483" header="0" footer="0"/>
  <pageSetup paperSize="9" scale="85" orientation="portrait" r:id="rId1"/>
  <drawing r:id="rId2"/>
  <legacyDrawing r:id="rId3"/>
</worksheet>
</file>

<file path=xl/worksheets/sheet10.xml><?xml version="1.0" encoding="utf-8"?>
<worksheet xmlns="http://schemas.openxmlformats.org/spreadsheetml/2006/main" xmlns:r="http://schemas.openxmlformats.org/officeDocument/2006/relationships">
  <sheetPr codeName="Sheet8">
    <tabColor rgb="FFFFFF00"/>
    <pageSetUpPr fitToPage="1"/>
  </sheetPr>
  <dimension ref="B1:AN231"/>
  <sheetViews>
    <sheetView showGridLines="0" topLeftCell="P1" workbookViewId="0">
      <pane ySplit="9" topLeftCell="A10" activePane="bottomLeft" state="frozen"/>
      <selection pane="bottomLeft" activeCell="AB8" sqref="AB8:AM8"/>
    </sheetView>
  </sheetViews>
  <sheetFormatPr defaultRowHeight="14.1" customHeight="1"/>
  <cols>
    <col min="1" max="2" width="1.83203125" style="1" customWidth="1"/>
    <col min="3" max="3" width="3.83203125" style="118" customWidth="1"/>
    <col min="4" max="4" width="30.83203125" style="10" customWidth="1"/>
    <col min="5" max="5" width="1.83203125" style="118" customWidth="1"/>
    <col min="6" max="6" width="5.83203125" style="6" customWidth="1"/>
    <col min="7" max="7" width="30.83203125" style="6" customWidth="1"/>
    <col min="8" max="8" width="1.83203125" style="12" customWidth="1"/>
    <col min="9" max="9" width="45.83203125" style="6" customWidth="1"/>
    <col min="10" max="10" width="1.83203125" style="7" customWidth="1"/>
    <col min="11" max="11" width="3.83203125" style="100" customWidth="1"/>
    <col min="12" max="12" width="1.83203125" style="7" customWidth="1"/>
    <col min="13" max="13" width="12.83203125" style="227" customWidth="1"/>
    <col min="14" max="14" width="1.83203125" style="215" customWidth="1"/>
    <col min="15" max="15" width="3.83203125" style="100" customWidth="1"/>
    <col min="16" max="16" width="1.83203125" style="7" customWidth="1"/>
    <col min="17" max="17" width="25.83203125" style="227" customWidth="1"/>
    <col min="18" max="19" width="12.83203125" style="227" customWidth="1"/>
    <col min="20" max="20" width="12.83203125" style="237" customWidth="1"/>
    <col min="21" max="21" width="1.83203125" style="6" customWidth="1"/>
    <col min="22" max="22" width="12.83203125" style="160" customWidth="1"/>
    <col min="23" max="23" width="1.83203125" style="215" customWidth="1"/>
    <col min="24" max="24" width="3.83203125" style="209" customWidth="1"/>
    <col min="25" max="25" width="1.83203125" style="215" customWidth="1"/>
    <col min="26" max="26" width="12.83203125" style="216" customWidth="1"/>
    <col min="27" max="27" width="1.83203125" style="215" customWidth="1"/>
    <col min="28" max="39" width="12.83203125" style="216" customWidth="1"/>
    <col min="40" max="40" width="1.83203125" style="216" customWidth="1"/>
    <col min="41" max="16384" width="9.33203125" style="1"/>
  </cols>
  <sheetData>
    <row r="1" spans="2:40" s="22" customFormat="1" ht="14.1" customHeight="1">
      <c r="B1" s="77"/>
      <c r="D1" s="6"/>
      <c r="G1" s="6"/>
      <c r="J1" s="77"/>
      <c r="K1" s="99"/>
      <c r="L1" s="77"/>
      <c r="M1" s="219"/>
      <c r="N1" s="165"/>
      <c r="O1" s="99"/>
      <c r="P1" s="77"/>
      <c r="Q1" s="219"/>
      <c r="R1" s="219"/>
      <c r="S1" s="220"/>
      <c r="T1" s="229"/>
      <c r="U1" s="77"/>
      <c r="V1" s="147"/>
      <c r="W1" s="165"/>
      <c r="X1" s="166"/>
      <c r="Y1" s="165"/>
      <c r="Z1" s="167"/>
      <c r="AA1" s="165"/>
      <c r="AB1" s="167"/>
      <c r="AC1" s="167"/>
      <c r="AD1" s="167"/>
      <c r="AE1" s="167"/>
      <c r="AF1" s="167"/>
      <c r="AG1" s="167"/>
      <c r="AH1" s="167"/>
      <c r="AI1" s="167"/>
      <c r="AJ1" s="167"/>
      <c r="AK1" s="167"/>
      <c r="AL1" s="167"/>
      <c r="AM1" s="167"/>
      <c r="AN1" s="167"/>
    </row>
    <row r="2" spans="2:40" ht="14.1" customHeight="1">
      <c r="B2" s="101" t="s">
        <v>204</v>
      </c>
      <c r="C2" s="32"/>
      <c r="D2" s="32"/>
      <c r="E2" s="116"/>
      <c r="F2" s="116"/>
      <c r="G2" s="32"/>
      <c r="H2" s="116"/>
      <c r="I2" s="33"/>
      <c r="J2" s="102"/>
      <c r="K2" s="9"/>
      <c r="L2" s="102"/>
      <c r="M2" s="102"/>
      <c r="N2" s="168"/>
      <c r="O2" s="9"/>
      <c r="P2" s="102"/>
      <c r="Q2" s="102"/>
      <c r="R2" s="102"/>
      <c r="S2" s="103"/>
      <c r="T2" s="148"/>
      <c r="U2" s="102"/>
      <c r="V2" s="148"/>
      <c r="W2" s="168"/>
      <c r="X2" s="168"/>
      <c r="Y2" s="168"/>
      <c r="Z2" s="170"/>
      <c r="AA2" s="168"/>
      <c r="AB2" s="170"/>
      <c r="AC2" s="170"/>
      <c r="AD2" s="170"/>
      <c r="AE2" s="170"/>
      <c r="AF2" s="170"/>
      <c r="AG2" s="170"/>
      <c r="AH2" s="170"/>
      <c r="AI2" s="170"/>
      <c r="AJ2" s="170"/>
      <c r="AK2" s="170"/>
      <c r="AL2" s="170"/>
      <c r="AM2" s="170"/>
      <c r="AN2" s="170"/>
    </row>
    <row r="3" spans="2:40" s="420" customFormat="1" ht="14.1" customHeight="1">
      <c r="B3" s="853"/>
      <c r="C3" s="854"/>
      <c r="D3" s="854"/>
      <c r="E3" s="854"/>
      <c r="F3" s="854"/>
      <c r="G3" s="854"/>
      <c r="H3" s="854"/>
      <c r="I3" s="855"/>
      <c r="J3" s="428"/>
      <c r="K3" s="429"/>
      <c r="L3" s="428"/>
      <c r="M3" s="430"/>
      <c r="N3" s="422"/>
      <c r="O3" s="429"/>
      <c r="P3" s="428"/>
      <c r="Q3" s="430"/>
      <c r="R3" s="430"/>
      <c r="S3" s="430"/>
      <c r="T3" s="431"/>
      <c r="U3" s="428"/>
      <c r="V3" s="432"/>
      <c r="W3" s="422"/>
      <c r="X3" s="422"/>
      <c r="Y3" s="422"/>
      <c r="Z3" s="423"/>
      <c r="AA3" s="422"/>
      <c r="AB3" s="423"/>
      <c r="AC3" s="423"/>
      <c r="AD3" s="423"/>
      <c r="AE3" s="423"/>
      <c r="AF3" s="423"/>
      <c r="AG3" s="423"/>
      <c r="AH3" s="423"/>
      <c r="AI3" s="423"/>
      <c r="AJ3" s="423"/>
      <c r="AK3" s="423"/>
      <c r="AL3" s="423"/>
      <c r="AM3" s="423"/>
      <c r="AN3" s="423"/>
    </row>
    <row r="4" spans="2:40" s="420" customFormat="1" ht="14.1" customHeight="1">
      <c r="B4" s="856"/>
      <c r="C4" s="857"/>
      <c r="D4" s="857"/>
      <c r="E4" s="857"/>
      <c r="F4" s="857"/>
      <c r="G4" s="857"/>
      <c r="H4" s="857"/>
      <c r="I4" s="858"/>
      <c r="J4" s="428"/>
      <c r="K4" s="429"/>
      <c r="L4" s="428"/>
      <c r="M4" s="430"/>
      <c r="N4" s="422"/>
      <c r="O4" s="429"/>
      <c r="P4" s="428"/>
      <c r="Q4" s="430"/>
      <c r="R4" s="430"/>
      <c r="S4" s="430"/>
      <c r="T4" s="431"/>
      <c r="U4" s="428"/>
      <c r="V4" s="432"/>
      <c r="W4" s="422"/>
      <c r="X4" s="422"/>
      <c r="Y4" s="422"/>
      <c r="Z4" s="423"/>
      <c r="AA4" s="422"/>
      <c r="AB4" s="423"/>
      <c r="AC4" s="423"/>
      <c r="AD4" s="423"/>
      <c r="AE4" s="423"/>
      <c r="AF4" s="423"/>
      <c r="AG4" s="423"/>
      <c r="AH4" s="423"/>
      <c r="AI4" s="423"/>
      <c r="AJ4" s="423"/>
      <c r="AK4" s="423"/>
      <c r="AL4" s="423"/>
      <c r="AM4" s="423"/>
      <c r="AN4" s="423"/>
    </row>
    <row r="5" spans="2:40" ht="14.1" customHeight="1">
      <c r="C5" s="1"/>
      <c r="D5" s="117"/>
      <c r="E5" s="117"/>
      <c r="F5" s="117"/>
      <c r="G5" s="117"/>
      <c r="H5" s="117"/>
      <c r="I5" s="117"/>
      <c r="J5" s="117"/>
      <c r="K5" s="9"/>
      <c r="L5" s="117"/>
      <c r="M5" s="221"/>
      <c r="N5" s="168"/>
      <c r="O5" s="9"/>
      <c r="P5" s="117"/>
      <c r="Q5" s="221"/>
      <c r="R5" s="221"/>
      <c r="S5" s="221"/>
      <c r="T5" s="230"/>
      <c r="U5" s="117"/>
      <c r="V5" s="149"/>
      <c r="W5" s="168"/>
      <c r="X5" s="168"/>
      <c r="Y5" s="168"/>
      <c r="Z5" s="170"/>
      <c r="AA5" s="168"/>
      <c r="AB5" s="170"/>
      <c r="AC5" s="170"/>
      <c r="AD5" s="170"/>
      <c r="AE5" s="170"/>
      <c r="AF5" s="170"/>
      <c r="AG5" s="170"/>
      <c r="AH5" s="170"/>
      <c r="AI5" s="170"/>
      <c r="AJ5" s="170"/>
      <c r="AK5" s="170"/>
      <c r="AL5" s="170"/>
      <c r="AM5" s="170"/>
      <c r="AN5" s="170"/>
    </row>
    <row r="6" spans="2:40" ht="14.1" customHeight="1">
      <c r="D6" s="1"/>
      <c r="F6" s="63"/>
      <c r="G6" s="63"/>
      <c r="H6" s="9"/>
      <c r="I6" s="63"/>
      <c r="J6" s="9"/>
      <c r="K6" s="9"/>
      <c r="L6" s="9"/>
      <c r="M6" s="102"/>
      <c r="N6" s="168"/>
      <c r="O6" s="9"/>
      <c r="P6" s="9"/>
      <c r="Q6" s="102"/>
      <c r="R6" s="102"/>
      <c r="S6" s="102"/>
      <c r="T6" s="148"/>
      <c r="U6" s="63"/>
      <c r="V6" s="150"/>
      <c r="W6" s="168"/>
      <c r="X6" s="168"/>
      <c r="Y6" s="168"/>
      <c r="Z6" s="170"/>
      <c r="AA6" s="168"/>
      <c r="AB6" s="170"/>
      <c r="AC6" s="170"/>
      <c r="AD6" s="170"/>
      <c r="AE6" s="170"/>
      <c r="AF6" s="170"/>
      <c r="AG6" s="170"/>
      <c r="AH6" s="170"/>
      <c r="AI6" s="170"/>
      <c r="AJ6" s="170"/>
      <c r="AK6" s="170"/>
      <c r="AL6" s="170"/>
      <c r="AM6" s="170"/>
      <c r="AN6" s="170"/>
    </row>
    <row r="7" spans="2:40" ht="14.1" customHeight="1">
      <c r="C7" s="836" t="s">
        <v>18</v>
      </c>
      <c r="D7" s="859"/>
      <c r="E7" s="119"/>
      <c r="F7" s="836" t="s">
        <v>17</v>
      </c>
      <c r="G7" s="859"/>
      <c r="H7" s="80"/>
      <c r="I7" s="13"/>
      <c r="J7" s="80"/>
      <c r="K7" s="80"/>
      <c r="L7" s="80"/>
      <c r="M7" s="13" t="s">
        <v>375</v>
      </c>
      <c r="N7" s="173"/>
      <c r="O7" s="80"/>
      <c r="P7" s="80"/>
      <c r="Q7" s="13"/>
      <c r="R7" s="13"/>
      <c r="S7" s="13"/>
      <c r="T7" s="151"/>
      <c r="U7" s="15"/>
      <c r="V7" s="151"/>
      <c r="W7" s="173"/>
      <c r="X7" s="173"/>
      <c r="Y7" s="173"/>
      <c r="Z7" s="174" t="s">
        <v>0</v>
      </c>
      <c r="AA7" s="173"/>
      <c r="AB7" s="175" t="s">
        <v>4</v>
      </c>
      <c r="AC7" s="175" t="s">
        <v>4</v>
      </c>
      <c r="AD7" s="175" t="s">
        <v>4</v>
      </c>
      <c r="AE7" s="175" t="s">
        <v>4</v>
      </c>
      <c r="AF7" s="175" t="s">
        <v>4</v>
      </c>
      <c r="AG7" s="175" t="s">
        <v>4</v>
      </c>
      <c r="AH7" s="175" t="s">
        <v>4</v>
      </c>
      <c r="AI7" s="175" t="s">
        <v>4</v>
      </c>
      <c r="AJ7" s="175" t="s">
        <v>4</v>
      </c>
      <c r="AK7" s="175" t="s">
        <v>4</v>
      </c>
      <c r="AL7" s="175" t="s">
        <v>4</v>
      </c>
      <c r="AM7" s="175" t="s">
        <v>4</v>
      </c>
      <c r="AN7" s="170"/>
    </row>
    <row r="8" spans="2:40" s="3" customFormat="1" ht="14.1" customHeight="1">
      <c r="C8" s="860"/>
      <c r="D8" s="861"/>
      <c r="F8" s="860"/>
      <c r="G8" s="861"/>
      <c r="H8" s="81"/>
      <c r="I8" s="14" t="s">
        <v>361</v>
      </c>
      <c r="J8" s="81"/>
      <c r="K8" s="81"/>
      <c r="L8" s="81"/>
      <c r="M8" s="120" t="s">
        <v>418</v>
      </c>
      <c r="N8" s="168"/>
      <c r="O8" s="81"/>
      <c r="P8" s="81"/>
      <c r="Q8" s="120" t="s">
        <v>419</v>
      </c>
      <c r="R8" s="120" t="s">
        <v>27</v>
      </c>
      <c r="S8" s="120" t="s">
        <v>151</v>
      </c>
      <c r="T8" s="152" t="s">
        <v>28</v>
      </c>
      <c r="U8" s="15"/>
      <c r="V8" s="152" t="s">
        <v>12</v>
      </c>
      <c r="W8" s="168"/>
      <c r="X8" s="168"/>
      <c r="Y8" s="168"/>
      <c r="Z8" s="176" t="s">
        <v>11</v>
      </c>
      <c r="AA8" s="168"/>
      <c r="AB8" s="646">
        <f>+'Objective 1'!AB8</f>
        <v>0</v>
      </c>
      <c r="AC8" s="646">
        <f>+'Objective 1'!AC8</f>
        <v>31</v>
      </c>
      <c r="AD8" s="646">
        <f>+'Objective 1'!AD8</f>
        <v>62</v>
      </c>
      <c r="AE8" s="646">
        <f>+'Objective 1'!AE8</f>
        <v>93</v>
      </c>
      <c r="AF8" s="646">
        <f>+'Objective 1'!AF8</f>
        <v>124</v>
      </c>
      <c r="AG8" s="646">
        <f>+'Objective 1'!AG8</f>
        <v>155</v>
      </c>
      <c r="AH8" s="646">
        <f>+'Objective 1'!AH8</f>
        <v>186</v>
      </c>
      <c r="AI8" s="646">
        <f>+'Objective 1'!AI8</f>
        <v>217</v>
      </c>
      <c r="AJ8" s="646">
        <f>+'Objective 1'!AJ8</f>
        <v>248</v>
      </c>
      <c r="AK8" s="646">
        <f>+'Objective 1'!AK8</f>
        <v>279</v>
      </c>
      <c r="AL8" s="646">
        <f>+'Objective 1'!AL8</f>
        <v>310</v>
      </c>
      <c r="AM8" s="646">
        <f>+'Objective 1'!AM8</f>
        <v>341</v>
      </c>
      <c r="AN8" s="170"/>
    </row>
    <row r="9" spans="2:40" s="3" customFormat="1" ht="14.1" customHeight="1">
      <c r="C9" s="21"/>
      <c r="D9" s="21"/>
      <c r="F9" s="82"/>
      <c r="G9" s="82"/>
      <c r="H9" s="81"/>
      <c r="I9" s="82"/>
      <c r="J9" s="81"/>
      <c r="K9" s="81"/>
      <c r="L9" s="81"/>
      <c r="M9" s="21"/>
      <c r="N9" s="168"/>
      <c r="O9" s="81"/>
      <c r="P9" s="81"/>
      <c r="Q9" s="21"/>
      <c r="R9" s="21"/>
      <c r="S9" s="21"/>
      <c r="T9" s="178"/>
      <c r="U9" s="82"/>
      <c r="V9" s="153"/>
      <c r="W9" s="168"/>
      <c r="X9" s="168"/>
      <c r="Y9" s="168"/>
      <c r="Z9" s="178"/>
      <c r="AA9" s="168"/>
      <c r="AB9" s="178"/>
      <c r="AC9" s="178"/>
      <c r="AD9" s="178"/>
      <c r="AE9" s="178"/>
      <c r="AF9" s="178"/>
      <c r="AG9" s="178"/>
      <c r="AH9" s="178"/>
      <c r="AI9" s="178"/>
      <c r="AJ9" s="178"/>
      <c r="AK9" s="178"/>
      <c r="AL9" s="178"/>
      <c r="AM9" s="178"/>
      <c r="AN9" s="170"/>
    </row>
    <row r="10" spans="2:40" ht="14.1" customHeight="1" thickBot="1">
      <c r="C10" s="1"/>
      <c r="D10" s="1"/>
      <c r="F10" s="83"/>
      <c r="G10" s="83"/>
      <c r="H10" s="80"/>
      <c r="I10" s="83"/>
      <c r="J10" s="80"/>
      <c r="K10" s="80"/>
      <c r="L10" s="80"/>
      <c r="M10" s="222"/>
      <c r="N10" s="173"/>
      <c r="O10" s="80"/>
      <c r="P10" s="80"/>
      <c r="Q10" s="222"/>
      <c r="R10" s="222"/>
      <c r="S10" s="222"/>
      <c r="T10" s="231"/>
      <c r="U10" s="83"/>
      <c r="V10" s="154"/>
      <c r="W10" s="173"/>
      <c r="X10" s="173"/>
      <c r="Y10" s="173"/>
      <c r="Z10" s="172"/>
      <c r="AA10" s="173"/>
      <c r="AB10" s="172"/>
      <c r="AC10" s="172"/>
      <c r="AD10" s="172"/>
      <c r="AE10" s="172"/>
      <c r="AF10" s="172"/>
      <c r="AG10" s="172"/>
      <c r="AH10" s="172"/>
      <c r="AI10" s="172"/>
      <c r="AJ10" s="172"/>
      <c r="AK10" s="172"/>
      <c r="AL10" s="172"/>
      <c r="AM10" s="172"/>
      <c r="AN10" s="170"/>
    </row>
    <row r="11" spans="2:40" ht="14.1" customHeight="1">
      <c r="B11" s="92"/>
      <c r="C11" s="93"/>
      <c r="D11" s="93"/>
      <c r="E11" s="121"/>
      <c r="F11" s="94"/>
      <c r="G11" s="94"/>
      <c r="H11" s="121"/>
      <c r="I11" s="94"/>
      <c r="J11" s="122"/>
      <c r="K11" s="119"/>
      <c r="L11" s="123"/>
      <c r="M11" s="223"/>
      <c r="N11" s="179"/>
      <c r="O11" s="119"/>
      <c r="P11" s="123"/>
      <c r="Q11" s="223"/>
      <c r="R11" s="223"/>
      <c r="S11" s="223"/>
      <c r="T11" s="232"/>
      <c r="U11" s="94"/>
      <c r="V11" s="155"/>
      <c r="W11" s="179"/>
      <c r="X11" s="180"/>
      <c r="Y11" s="181"/>
      <c r="Z11" s="182"/>
      <c r="AA11" s="183"/>
      <c r="AB11" s="182"/>
      <c r="AC11" s="182"/>
      <c r="AD11" s="182"/>
      <c r="AE11" s="182"/>
      <c r="AF11" s="182"/>
      <c r="AG11" s="182"/>
      <c r="AH11" s="182"/>
      <c r="AI11" s="182"/>
      <c r="AJ11" s="182"/>
      <c r="AK11" s="182"/>
      <c r="AL11" s="182"/>
      <c r="AM11" s="182"/>
      <c r="AN11" s="184"/>
    </row>
    <row r="12" spans="2:40" ht="14.1" customHeight="1">
      <c r="B12" s="95"/>
      <c r="C12" s="845">
        <v>4.0999999999999996</v>
      </c>
      <c r="D12" s="842"/>
      <c r="E12" s="372"/>
      <c r="F12" s="850" t="s">
        <v>212</v>
      </c>
      <c r="G12" s="842"/>
      <c r="H12" s="124"/>
      <c r="I12" s="84"/>
      <c r="J12" s="125"/>
      <c r="K12" s="119"/>
      <c r="L12" s="126"/>
      <c r="M12" s="447"/>
      <c r="N12" s="185"/>
      <c r="O12" s="119"/>
      <c r="P12" s="126"/>
      <c r="Q12" s="447"/>
      <c r="R12" s="447"/>
      <c r="S12" s="447"/>
      <c r="T12" s="509"/>
      <c r="U12" s="145"/>
      <c r="V12" s="156">
        <f t="shared" ref="V12:V17" si="0">+S12*T12</f>
        <v>0</v>
      </c>
      <c r="W12" s="185"/>
      <c r="X12" s="180"/>
      <c r="Y12" s="186"/>
      <c r="Z12" s="187">
        <f t="shared" ref="Z12:Z17" si="1">+SUM(AB12:AM12)</f>
        <v>0</v>
      </c>
      <c r="AA12" s="188"/>
      <c r="AB12" s="510"/>
      <c r="AC12" s="510"/>
      <c r="AD12" s="510"/>
      <c r="AE12" s="510"/>
      <c r="AF12" s="510"/>
      <c r="AG12" s="510"/>
      <c r="AH12" s="510"/>
      <c r="AI12" s="510"/>
      <c r="AJ12" s="510"/>
      <c r="AK12" s="510"/>
      <c r="AL12" s="510"/>
      <c r="AM12" s="510"/>
      <c r="AN12" s="189"/>
    </row>
    <row r="13" spans="2:40" ht="14.1" customHeight="1">
      <c r="B13" s="95"/>
      <c r="C13" s="846"/>
      <c r="D13" s="848"/>
      <c r="E13" s="372"/>
      <c r="F13" s="851"/>
      <c r="G13" s="843"/>
      <c r="H13" s="124"/>
      <c r="I13" s="84"/>
      <c r="J13" s="125"/>
      <c r="K13" s="119"/>
      <c r="L13" s="126"/>
      <c r="M13" s="447"/>
      <c r="N13" s="185"/>
      <c r="O13" s="119"/>
      <c r="P13" s="126"/>
      <c r="Q13" s="447"/>
      <c r="R13" s="447"/>
      <c r="S13" s="447"/>
      <c r="T13" s="509"/>
      <c r="U13" s="145"/>
      <c r="V13" s="156">
        <f t="shared" si="0"/>
        <v>0</v>
      </c>
      <c r="W13" s="185"/>
      <c r="X13" s="180"/>
      <c r="Y13" s="186"/>
      <c r="Z13" s="187">
        <f t="shared" si="1"/>
        <v>0</v>
      </c>
      <c r="AA13" s="188"/>
      <c r="AB13" s="510"/>
      <c r="AC13" s="510"/>
      <c r="AD13" s="510"/>
      <c r="AE13" s="510"/>
      <c r="AF13" s="510"/>
      <c r="AG13" s="510"/>
      <c r="AH13" s="510"/>
      <c r="AI13" s="510"/>
      <c r="AJ13" s="510"/>
      <c r="AK13" s="510"/>
      <c r="AL13" s="510"/>
      <c r="AM13" s="510"/>
      <c r="AN13" s="189"/>
    </row>
    <row r="14" spans="2:40" s="172" customFormat="1" ht="14.1" customHeight="1">
      <c r="B14" s="95"/>
      <c r="C14" s="846"/>
      <c r="D14" s="848"/>
      <c r="E14" s="372"/>
      <c r="F14" s="851"/>
      <c r="G14" s="843"/>
      <c r="H14" s="124"/>
      <c r="I14" s="84"/>
      <c r="J14" s="125"/>
      <c r="K14" s="119"/>
      <c r="L14" s="126"/>
      <c r="M14" s="447"/>
      <c r="N14" s="185"/>
      <c r="O14" s="119"/>
      <c r="P14" s="126"/>
      <c r="Q14" s="447"/>
      <c r="R14" s="447"/>
      <c r="S14" s="447"/>
      <c r="T14" s="509"/>
      <c r="U14" s="145"/>
      <c r="V14" s="156">
        <f t="shared" si="0"/>
        <v>0</v>
      </c>
      <c r="W14" s="185"/>
      <c r="X14" s="180"/>
      <c r="Y14" s="186"/>
      <c r="Z14" s="187">
        <f t="shared" si="1"/>
        <v>0</v>
      </c>
      <c r="AA14" s="188"/>
      <c r="AB14" s="510"/>
      <c r="AC14" s="510"/>
      <c r="AD14" s="510"/>
      <c r="AE14" s="510"/>
      <c r="AF14" s="510"/>
      <c r="AG14" s="510"/>
      <c r="AH14" s="510"/>
      <c r="AI14" s="510"/>
      <c r="AJ14" s="510"/>
      <c r="AK14" s="510"/>
      <c r="AL14" s="510"/>
      <c r="AM14" s="510"/>
      <c r="AN14" s="189"/>
    </row>
    <row r="15" spans="2:40" s="172" customFormat="1" ht="14.1" customHeight="1">
      <c r="B15" s="95"/>
      <c r="C15" s="846"/>
      <c r="D15" s="848"/>
      <c r="E15" s="372"/>
      <c r="F15" s="851"/>
      <c r="G15" s="843"/>
      <c r="H15" s="124"/>
      <c r="I15" s="84"/>
      <c r="J15" s="125"/>
      <c r="K15" s="119"/>
      <c r="L15" s="126"/>
      <c r="M15" s="447"/>
      <c r="N15" s="185"/>
      <c r="O15" s="119"/>
      <c r="P15" s="126"/>
      <c r="Q15" s="447"/>
      <c r="R15" s="447"/>
      <c r="S15" s="447"/>
      <c r="T15" s="509"/>
      <c r="U15" s="145"/>
      <c r="V15" s="156">
        <f t="shared" si="0"/>
        <v>0</v>
      </c>
      <c r="W15" s="185"/>
      <c r="X15" s="180"/>
      <c r="Y15" s="186"/>
      <c r="Z15" s="187">
        <f t="shared" si="1"/>
        <v>0</v>
      </c>
      <c r="AA15" s="188"/>
      <c r="AB15" s="510"/>
      <c r="AC15" s="510"/>
      <c r="AD15" s="510"/>
      <c r="AE15" s="510"/>
      <c r="AF15" s="510"/>
      <c r="AG15" s="510"/>
      <c r="AH15" s="510"/>
      <c r="AI15" s="510"/>
      <c r="AJ15" s="510"/>
      <c r="AK15" s="510"/>
      <c r="AL15" s="510"/>
      <c r="AM15" s="510"/>
      <c r="AN15" s="189"/>
    </row>
    <row r="16" spans="2:40" s="172" customFormat="1" ht="14.1" customHeight="1">
      <c r="B16" s="95"/>
      <c r="C16" s="846"/>
      <c r="D16" s="848"/>
      <c r="E16" s="372"/>
      <c r="F16" s="851"/>
      <c r="G16" s="843"/>
      <c r="H16" s="124"/>
      <c r="I16" s="84"/>
      <c r="J16" s="125"/>
      <c r="K16" s="119"/>
      <c r="L16" s="126"/>
      <c r="M16" s="447"/>
      <c r="N16" s="185"/>
      <c r="O16" s="119"/>
      <c r="P16" s="126"/>
      <c r="Q16" s="447"/>
      <c r="R16" s="447"/>
      <c r="S16" s="447"/>
      <c r="T16" s="509"/>
      <c r="U16" s="145"/>
      <c r="V16" s="156">
        <f t="shared" si="0"/>
        <v>0</v>
      </c>
      <c r="W16" s="185"/>
      <c r="X16" s="180"/>
      <c r="Y16" s="186"/>
      <c r="Z16" s="187">
        <f t="shared" si="1"/>
        <v>0</v>
      </c>
      <c r="AA16" s="188"/>
      <c r="AB16" s="510"/>
      <c r="AC16" s="510"/>
      <c r="AD16" s="510"/>
      <c r="AE16" s="510"/>
      <c r="AF16" s="510"/>
      <c r="AG16" s="510"/>
      <c r="AH16" s="510"/>
      <c r="AI16" s="510"/>
      <c r="AJ16" s="510"/>
      <c r="AK16" s="510"/>
      <c r="AL16" s="510"/>
      <c r="AM16" s="510"/>
      <c r="AN16" s="189"/>
    </row>
    <row r="17" spans="2:40" s="172" customFormat="1" ht="14.1" customHeight="1">
      <c r="B17" s="95"/>
      <c r="C17" s="846"/>
      <c r="D17" s="848"/>
      <c r="E17" s="372"/>
      <c r="F17" s="851"/>
      <c r="G17" s="843"/>
      <c r="H17" s="124"/>
      <c r="I17" s="84"/>
      <c r="J17" s="125"/>
      <c r="K17" s="119"/>
      <c r="L17" s="126"/>
      <c r="M17" s="447"/>
      <c r="N17" s="185"/>
      <c r="O17" s="119"/>
      <c r="P17" s="126"/>
      <c r="Q17" s="447"/>
      <c r="R17" s="447"/>
      <c r="S17" s="447"/>
      <c r="T17" s="509"/>
      <c r="U17" s="145"/>
      <c r="V17" s="156">
        <f t="shared" si="0"/>
        <v>0</v>
      </c>
      <c r="W17" s="185"/>
      <c r="X17" s="180"/>
      <c r="Y17" s="186"/>
      <c r="Z17" s="187">
        <f t="shared" si="1"/>
        <v>0</v>
      </c>
      <c r="AA17" s="188"/>
      <c r="AB17" s="510"/>
      <c r="AC17" s="510"/>
      <c r="AD17" s="510"/>
      <c r="AE17" s="510"/>
      <c r="AF17" s="510"/>
      <c r="AG17" s="510"/>
      <c r="AH17" s="510"/>
      <c r="AI17" s="510"/>
      <c r="AJ17" s="510"/>
      <c r="AK17" s="510"/>
      <c r="AL17" s="510"/>
      <c r="AM17" s="510"/>
      <c r="AN17" s="189"/>
    </row>
    <row r="18" spans="2:40" s="172" customFormat="1" ht="14.1" customHeight="1">
      <c r="B18" s="95"/>
      <c r="C18" s="846"/>
      <c r="D18" s="848"/>
      <c r="E18" s="372"/>
      <c r="F18" s="852"/>
      <c r="G18" s="844"/>
      <c r="H18" s="124"/>
      <c r="I18" s="162"/>
      <c r="J18" s="125"/>
      <c r="K18" s="119"/>
      <c r="L18" s="126"/>
      <c r="M18" s="163"/>
      <c r="N18" s="185"/>
      <c r="O18" s="119"/>
      <c r="P18" s="126"/>
      <c r="Q18" s="163"/>
      <c r="R18" s="163"/>
      <c r="S18" s="163"/>
      <c r="T18" s="233"/>
      <c r="U18" s="145"/>
      <c r="V18" s="164">
        <f>SUM(V12:V17)</f>
        <v>0</v>
      </c>
      <c r="W18" s="185"/>
      <c r="X18" s="180"/>
      <c r="Y18" s="186"/>
      <c r="Z18" s="164">
        <f>SUM(Z12:Z17)</f>
        <v>0</v>
      </c>
      <c r="AA18" s="188"/>
      <c r="AB18" s="164">
        <f t="shared" ref="AB18:AM18" si="2">SUM(AB12:AB17)</f>
        <v>0</v>
      </c>
      <c r="AC18" s="164">
        <f t="shared" si="2"/>
        <v>0</v>
      </c>
      <c r="AD18" s="164">
        <f t="shared" si="2"/>
        <v>0</v>
      </c>
      <c r="AE18" s="164">
        <f t="shared" si="2"/>
        <v>0</v>
      </c>
      <c r="AF18" s="164">
        <f t="shared" si="2"/>
        <v>0</v>
      </c>
      <c r="AG18" s="164">
        <f t="shared" si="2"/>
        <v>0</v>
      </c>
      <c r="AH18" s="164">
        <f t="shared" si="2"/>
        <v>0</v>
      </c>
      <c r="AI18" s="164">
        <f t="shared" si="2"/>
        <v>0</v>
      </c>
      <c r="AJ18" s="164">
        <f t="shared" si="2"/>
        <v>0</v>
      </c>
      <c r="AK18" s="164">
        <f t="shared" si="2"/>
        <v>0</v>
      </c>
      <c r="AL18" s="164">
        <f t="shared" si="2"/>
        <v>0</v>
      </c>
      <c r="AM18" s="164">
        <f t="shared" si="2"/>
        <v>0</v>
      </c>
      <c r="AN18" s="189"/>
    </row>
    <row r="19" spans="2:40" s="172" customFormat="1" ht="8.1" customHeight="1">
      <c r="B19" s="95"/>
      <c r="C19" s="846"/>
      <c r="D19" s="848"/>
      <c r="E19" s="372"/>
      <c r="F19" s="224"/>
      <c r="G19" s="86"/>
      <c r="H19" s="124"/>
      <c r="I19" s="86"/>
      <c r="J19" s="125"/>
      <c r="K19" s="119"/>
      <c r="L19" s="126"/>
      <c r="M19" s="224"/>
      <c r="N19" s="185"/>
      <c r="O19" s="119"/>
      <c r="P19" s="126"/>
      <c r="Q19" s="224"/>
      <c r="R19" s="224"/>
      <c r="S19" s="224"/>
      <c r="T19" s="234"/>
      <c r="U19" s="86"/>
      <c r="V19" s="157"/>
      <c r="W19" s="185"/>
      <c r="X19" s="180"/>
      <c r="Y19" s="186"/>
      <c r="Z19" s="190"/>
      <c r="AA19" s="191"/>
      <c r="AB19" s="190"/>
      <c r="AC19" s="190"/>
      <c r="AD19" s="190"/>
      <c r="AE19" s="190"/>
      <c r="AF19" s="190"/>
      <c r="AG19" s="190"/>
      <c r="AH19" s="190"/>
      <c r="AI19" s="190"/>
      <c r="AJ19" s="190"/>
      <c r="AK19" s="190"/>
      <c r="AL19" s="190"/>
      <c r="AM19" s="190"/>
      <c r="AN19" s="189"/>
    </row>
    <row r="20" spans="2:40" s="172" customFormat="1" ht="14.1" customHeight="1">
      <c r="B20" s="95"/>
      <c r="C20" s="846"/>
      <c r="D20" s="848"/>
      <c r="E20" s="372"/>
      <c r="F20" s="850" t="s">
        <v>213</v>
      </c>
      <c r="G20" s="842"/>
      <c r="H20" s="124"/>
      <c r="I20" s="84"/>
      <c r="J20" s="125"/>
      <c r="K20" s="119"/>
      <c r="L20" s="126"/>
      <c r="M20" s="447"/>
      <c r="N20" s="185"/>
      <c r="O20" s="119"/>
      <c r="P20" s="126"/>
      <c r="Q20" s="447"/>
      <c r="R20" s="447"/>
      <c r="S20" s="447"/>
      <c r="T20" s="509"/>
      <c r="U20" s="145"/>
      <c r="V20" s="156">
        <f t="shared" ref="V20:V25" si="3">+S20*T20</f>
        <v>0</v>
      </c>
      <c r="W20" s="185"/>
      <c r="X20" s="180"/>
      <c r="Y20" s="186"/>
      <c r="Z20" s="187">
        <f t="shared" ref="Z20:Z25" si="4">+SUM(AB20:AM20)</f>
        <v>0</v>
      </c>
      <c r="AA20" s="188"/>
      <c r="AB20" s="510"/>
      <c r="AC20" s="510"/>
      <c r="AD20" s="510"/>
      <c r="AE20" s="510"/>
      <c r="AF20" s="510"/>
      <c r="AG20" s="510"/>
      <c r="AH20" s="510"/>
      <c r="AI20" s="510"/>
      <c r="AJ20" s="510"/>
      <c r="AK20" s="510"/>
      <c r="AL20" s="510"/>
      <c r="AM20" s="510"/>
      <c r="AN20" s="189"/>
    </row>
    <row r="21" spans="2:40" s="172" customFormat="1" ht="14.1" customHeight="1">
      <c r="B21" s="95"/>
      <c r="C21" s="846"/>
      <c r="D21" s="848"/>
      <c r="E21" s="372"/>
      <c r="F21" s="851"/>
      <c r="G21" s="843"/>
      <c r="H21" s="124"/>
      <c r="I21" s="84"/>
      <c r="J21" s="125"/>
      <c r="K21" s="119"/>
      <c r="L21" s="126"/>
      <c r="M21" s="447"/>
      <c r="N21" s="185"/>
      <c r="O21" s="119"/>
      <c r="P21" s="126"/>
      <c r="Q21" s="447"/>
      <c r="R21" s="447"/>
      <c r="S21" s="447"/>
      <c r="T21" s="509"/>
      <c r="U21" s="145"/>
      <c r="V21" s="156">
        <f t="shared" si="3"/>
        <v>0</v>
      </c>
      <c r="W21" s="185"/>
      <c r="X21" s="180"/>
      <c r="Y21" s="186"/>
      <c r="Z21" s="187">
        <f t="shared" si="4"/>
        <v>0</v>
      </c>
      <c r="AA21" s="188"/>
      <c r="AB21" s="510"/>
      <c r="AC21" s="510"/>
      <c r="AD21" s="510"/>
      <c r="AE21" s="510"/>
      <c r="AF21" s="510"/>
      <c r="AG21" s="510"/>
      <c r="AH21" s="510"/>
      <c r="AI21" s="510"/>
      <c r="AJ21" s="510"/>
      <c r="AK21" s="510"/>
      <c r="AL21" s="510"/>
      <c r="AM21" s="510"/>
      <c r="AN21" s="189"/>
    </row>
    <row r="22" spans="2:40" s="172" customFormat="1" ht="14.1" customHeight="1">
      <c r="B22" s="95"/>
      <c r="C22" s="846"/>
      <c r="D22" s="848"/>
      <c r="E22" s="372"/>
      <c r="F22" s="851"/>
      <c r="G22" s="843"/>
      <c r="H22" s="124"/>
      <c r="I22" s="84"/>
      <c r="J22" s="125"/>
      <c r="K22" s="119"/>
      <c r="L22" s="126"/>
      <c r="M22" s="447"/>
      <c r="N22" s="185"/>
      <c r="O22" s="119"/>
      <c r="P22" s="126"/>
      <c r="Q22" s="447"/>
      <c r="R22" s="447"/>
      <c r="S22" s="447"/>
      <c r="T22" s="509"/>
      <c r="U22" s="145"/>
      <c r="V22" s="156">
        <f t="shared" si="3"/>
        <v>0</v>
      </c>
      <c r="W22" s="185"/>
      <c r="X22" s="180"/>
      <c r="Y22" s="186"/>
      <c r="Z22" s="187">
        <f t="shared" si="4"/>
        <v>0</v>
      </c>
      <c r="AA22" s="188"/>
      <c r="AB22" s="510"/>
      <c r="AC22" s="510"/>
      <c r="AD22" s="510"/>
      <c r="AE22" s="510"/>
      <c r="AF22" s="510"/>
      <c r="AG22" s="510"/>
      <c r="AH22" s="510"/>
      <c r="AI22" s="510"/>
      <c r="AJ22" s="510"/>
      <c r="AK22" s="510"/>
      <c r="AL22" s="510"/>
      <c r="AM22" s="510"/>
      <c r="AN22" s="189"/>
    </row>
    <row r="23" spans="2:40" s="172" customFormat="1" ht="14.1" customHeight="1">
      <c r="B23" s="95"/>
      <c r="C23" s="846"/>
      <c r="D23" s="848"/>
      <c r="E23" s="372"/>
      <c r="F23" s="851"/>
      <c r="G23" s="843"/>
      <c r="H23" s="124"/>
      <c r="I23" s="84"/>
      <c r="J23" s="125"/>
      <c r="K23" s="119"/>
      <c r="L23" s="126"/>
      <c r="M23" s="447"/>
      <c r="N23" s="185"/>
      <c r="O23" s="119"/>
      <c r="P23" s="126"/>
      <c r="Q23" s="447"/>
      <c r="R23" s="447"/>
      <c r="S23" s="447"/>
      <c r="T23" s="509"/>
      <c r="U23" s="145"/>
      <c r="V23" s="156">
        <f t="shared" si="3"/>
        <v>0</v>
      </c>
      <c r="W23" s="185"/>
      <c r="X23" s="180"/>
      <c r="Y23" s="186"/>
      <c r="Z23" s="187">
        <f t="shared" si="4"/>
        <v>0</v>
      </c>
      <c r="AA23" s="188"/>
      <c r="AB23" s="510"/>
      <c r="AC23" s="510"/>
      <c r="AD23" s="510"/>
      <c r="AE23" s="510"/>
      <c r="AF23" s="510"/>
      <c r="AG23" s="510"/>
      <c r="AH23" s="510"/>
      <c r="AI23" s="510"/>
      <c r="AJ23" s="510"/>
      <c r="AK23" s="510"/>
      <c r="AL23" s="510"/>
      <c r="AM23" s="510"/>
      <c r="AN23" s="189"/>
    </row>
    <row r="24" spans="2:40" s="172" customFormat="1" ht="14.1" customHeight="1">
      <c r="B24" s="95"/>
      <c r="C24" s="846"/>
      <c r="D24" s="848"/>
      <c r="E24" s="372"/>
      <c r="F24" s="851"/>
      <c r="G24" s="843"/>
      <c r="H24" s="124"/>
      <c r="I24" s="84"/>
      <c r="J24" s="125"/>
      <c r="K24" s="119"/>
      <c r="L24" s="126"/>
      <c r="M24" s="447"/>
      <c r="N24" s="185"/>
      <c r="O24" s="119"/>
      <c r="P24" s="126"/>
      <c r="Q24" s="447"/>
      <c r="R24" s="447"/>
      <c r="S24" s="447"/>
      <c r="T24" s="509"/>
      <c r="U24" s="145"/>
      <c r="V24" s="156">
        <f t="shared" si="3"/>
        <v>0</v>
      </c>
      <c r="W24" s="185"/>
      <c r="X24" s="180"/>
      <c r="Y24" s="186"/>
      <c r="Z24" s="187">
        <f t="shared" si="4"/>
        <v>0</v>
      </c>
      <c r="AA24" s="188"/>
      <c r="AB24" s="510"/>
      <c r="AC24" s="510"/>
      <c r="AD24" s="510"/>
      <c r="AE24" s="510"/>
      <c r="AF24" s="510"/>
      <c r="AG24" s="510"/>
      <c r="AH24" s="510"/>
      <c r="AI24" s="510"/>
      <c r="AJ24" s="510"/>
      <c r="AK24" s="510"/>
      <c r="AL24" s="510"/>
      <c r="AM24" s="510"/>
      <c r="AN24" s="189"/>
    </row>
    <row r="25" spans="2:40" s="172" customFormat="1" ht="14.1" customHeight="1">
      <c r="B25" s="95"/>
      <c r="C25" s="846"/>
      <c r="D25" s="848"/>
      <c r="E25" s="372"/>
      <c r="F25" s="851"/>
      <c r="G25" s="843"/>
      <c r="H25" s="124"/>
      <c r="I25" s="84"/>
      <c r="J25" s="125"/>
      <c r="K25" s="119"/>
      <c r="L25" s="126"/>
      <c r="M25" s="447"/>
      <c r="N25" s="185"/>
      <c r="O25" s="119"/>
      <c r="P25" s="126"/>
      <c r="Q25" s="447"/>
      <c r="R25" s="447"/>
      <c r="S25" s="447"/>
      <c r="T25" s="509"/>
      <c r="U25" s="145"/>
      <c r="V25" s="156">
        <f t="shared" si="3"/>
        <v>0</v>
      </c>
      <c r="W25" s="185"/>
      <c r="X25" s="180"/>
      <c r="Y25" s="186"/>
      <c r="Z25" s="187">
        <f t="shared" si="4"/>
        <v>0</v>
      </c>
      <c r="AA25" s="188"/>
      <c r="AB25" s="510"/>
      <c r="AC25" s="510"/>
      <c r="AD25" s="510"/>
      <c r="AE25" s="510"/>
      <c r="AF25" s="510"/>
      <c r="AG25" s="510"/>
      <c r="AH25" s="510"/>
      <c r="AI25" s="510"/>
      <c r="AJ25" s="510"/>
      <c r="AK25" s="510"/>
      <c r="AL25" s="510"/>
      <c r="AM25" s="510"/>
      <c r="AN25" s="189"/>
    </row>
    <row r="26" spans="2:40" s="172" customFormat="1" ht="14.1" customHeight="1">
      <c r="B26" s="95"/>
      <c r="C26" s="846"/>
      <c r="D26" s="848"/>
      <c r="E26" s="372"/>
      <c r="F26" s="852"/>
      <c r="G26" s="844"/>
      <c r="H26" s="124"/>
      <c r="I26" s="162"/>
      <c r="J26" s="125"/>
      <c r="K26" s="119"/>
      <c r="L26" s="126"/>
      <c r="M26" s="163"/>
      <c r="N26" s="185"/>
      <c r="O26" s="119"/>
      <c r="P26" s="126"/>
      <c r="Q26" s="163"/>
      <c r="R26" s="163"/>
      <c r="S26" s="163"/>
      <c r="T26" s="233"/>
      <c r="U26" s="145"/>
      <c r="V26" s="164">
        <f>SUM(V20:V25)</f>
        <v>0</v>
      </c>
      <c r="W26" s="185"/>
      <c r="X26" s="180"/>
      <c r="Y26" s="186"/>
      <c r="Z26" s="164">
        <f>SUM(Z20:Z25)</f>
        <v>0</v>
      </c>
      <c r="AA26" s="188"/>
      <c r="AB26" s="164">
        <f t="shared" ref="AB26:AM26" si="5">SUM(AB20:AB25)</f>
        <v>0</v>
      </c>
      <c r="AC26" s="164">
        <f t="shared" si="5"/>
        <v>0</v>
      </c>
      <c r="AD26" s="164">
        <f t="shared" si="5"/>
        <v>0</v>
      </c>
      <c r="AE26" s="164">
        <f t="shared" si="5"/>
        <v>0</v>
      </c>
      <c r="AF26" s="164">
        <f t="shared" si="5"/>
        <v>0</v>
      </c>
      <c r="AG26" s="164">
        <f t="shared" si="5"/>
        <v>0</v>
      </c>
      <c r="AH26" s="164">
        <f t="shared" si="5"/>
        <v>0</v>
      </c>
      <c r="AI26" s="164">
        <f t="shared" si="5"/>
        <v>0</v>
      </c>
      <c r="AJ26" s="164">
        <f t="shared" si="5"/>
        <v>0</v>
      </c>
      <c r="AK26" s="164">
        <f t="shared" si="5"/>
        <v>0</v>
      </c>
      <c r="AL26" s="164">
        <f t="shared" si="5"/>
        <v>0</v>
      </c>
      <c r="AM26" s="164">
        <f t="shared" si="5"/>
        <v>0</v>
      </c>
      <c r="AN26" s="189"/>
    </row>
    <row r="27" spans="2:40" s="172" customFormat="1" ht="8.1" customHeight="1">
      <c r="B27" s="95"/>
      <c r="C27" s="846"/>
      <c r="D27" s="848"/>
      <c r="E27" s="372"/>
      <c r="F27" s="224"/>
      <c r="G27" s="86"/>
      <c r="H27" s="124"/>
      <c r="I27" s="86"/>
      <c r="J27" s="125"/>
      <c r="K27" s="119"/>
      <c r="L27" s="126"/>
      <c r="M27" s="224"/>
      <c r="N27" s="185"/>
      <c r="O27" s="119"/>
      <c r="P27" s="126"/>
      <c r="Q27" s="224"/>
      <c r="R27" s="224"/>
      <c r="S27" s="224"/>
      <c r="T27" s="234"/>
      <c r="U27" s="86"/>
      <c r="V27" s="157"/>
      <c r="W27" s="185"/>
      <c r="X27" s="180"/>
      <c r="Y27" s="186"/>
      <c r="Z27" s="190"/>
      <c r="AA27" s="191"/>
      <c r="AB27" s="190"/>
      <c r="AC27" s="190"/>
      <c r="AD27" s="190"/>
      <c r="AE27" s="190"/>
      <c r="AF27" s="190"/>
      <c r="AG27" s="190"/>
      <c r="AH27" s="190"/>
      <c r="AI27" s="190"/>
      <c r="AJ27" s="190"/>
      <c r="AK27" s="190"/>
      <c r="AL27" s="190"/>
      <c r="AM27" s="190"/>
      <c r="AN27" s="189"/>
    </row>
    <row r="28" spans="2:40" s="172" customFormat="1" ht="14.1" customHeight="1">
      <c r="B28" s="95"/>
      <c r="C28" s="846"/>
      <c r="D28" s="848"/>
      <c r="E28" s="372"/>
      <c r="F28" s="850" t="s">
        <v>214</v>
      </c>
      <c r="G28" s="842"/>
      <c r="H28" s="124"/>
      <c r="I28" s="84"/>
      <c r="J28" s="125"/>
      <c r="K28" s="119"/>
      <c r="L28" s="126"/>
      <c r="M28" s="447"/>
      <c r="N28" s="185"/>
      <c r="O28" s="119"/>
      <c r="P28" s="126"/>
      <c r="Q28" s="447"/>
      <c r="R28" s="447"/>
      <c r="S28" s="447"/>
      <c r="T28" s="509"/>
      <c r="U28" s="145"/>
      <c r="V28" s="156">
        <f t="shared" ref="V28:V33" si="6">+S28*T28</f>
        <v>0</v>
      </c>
      <c r="W28" s="185"/>
      <c r="X28" s="180"/>
      <c r="Y28" s="186"/>
      <c r="Z28" s="187">
        <f t="shared" ref="Z28:Z33" si="7">+SUM(AB28:AM28)</f>
        <v>0</v>
      </c>
      <c r="AA28" s="188"/>
      <c r="AB28" s="510"/>
      <c r="AC28" s="510"/>
      <c r="AD28" s="510"/>
      <c r="AE28" s="510"/>
      <c r="AF28" s="510"/>
      <c r="AG28" s="510"/>
      <c r="AH28" s="510"/>
      <c r="AI28" s="510"/>
      <c r="AJ28" s="510"/>
      <c r="AK28" s="510"/>
      <c r="AL28" s="510"/>
      <c r="AM28" s="510"/>
      <c r="AN28" s="189"/>
    </row>
    <row r="29" spans="2:40" s="172" customFormat="1" ht="14.1" customHeight="1">
      <c r="B29" s="95"/>
      <c r="C29" s="846"/>
      <c r="D29" s="848"/>
      <c r="E29" s="372"/>
      <c r="F29" s="851"/>
      <c r="G29" s="843"/>
      <c r="H29" s="124"/>
      <c r="I29" s="84"/>
      <c r="J29" s="125"/>
      <c r="K29" s="119"/>
      <c r="L29" s="126"/>
      <c r="M29" s="447"/>
      <c r="N29" s="185"/>
      <c r="O29" s="119"/>
      <c r="P29" s="126"/>
      <c r="Q29" s="447"/>
      <c r="R29" s="447"/>
      <c r="S29" s="447"/>
      <c r="T29" s="509"/>
      <c r="U29" s="145"/>
      <c r="V29" s="156">
        <f t="shared" si="6"/>
        <v>0</v>
      </c>
      <c r="W29" s="185"/>
      <c r="X29" s="180"/>
      <c r="Y29" s="186"/>
      <c r="Z29" s="187">
        <f t="shared" si="7"/>
        <v>0</v>
      </c>
      <c r="AA29" s="188"/>
      <c r="AB29" s="510"/>
      <c r="AC29" s="510"/>
      <c r="AD29" s="510"/>
      <c r="AE29" s="510"/>
      <c r="AF29" s="510"/>
      <c r="AG29" s="510"/>
      <c r="AH29" s="510"/>
      <c r="AI29" s="510"/>
      <c r="AJ29" s="510"/>
      <c r="AK29" s="510"/>
      <c r="AL29" s="510"/>
      <c r="AM29" s="510"/>
      <c r="AN29" s="189"/>
    </row>
    <row r="30" spans="2:40" s="172" customFormat="1" ht="14.1" customHeight="1">
      <c r="B30" s="95"/>
      <c r="C30" s="846"/>
      <c r="D30" s="848"/>
      <c r="E30" s="372"/>
      <c r="F30" s="851"/>
      <c r="G30" s="843"/>
      <c r="H30" s="124"/>
      <c r="I30" s="84"/>
      <c r="J30" s="125"/>
      <c r="K30" s="119"/>
      <c r="L30" s="126"/>
      <c r="M30" s="447"/>
      <c r="N30" s="185"/>
      <c r="O30" s="119"/>
      <c r="P30" s="126"/>
      <c r="Q30" s="447"/>
      <c r="R30" s="447"/>
      <c r="S30" s="447"/>
      <c r="T30" s="509"/>
      <c r="U30" s="145"/>
      <c r="V30" s="156">
        <f t="shared" si="6"/>
        <v>0</v>
      </c>
      <c r="W30" s="185"/>
      <c r="X30" s="180"/>
      <c r="Y30" s="186"/>
      <c r="Z30" s="187">
        <f t="shared" si="7"/>
        <v>0</v>
      </c>
      <c r="AA30" s="188"/>
      <c r="AB30" s="510"/>
      <c r="AC30" s="510"/>
      <c r="AD30" s="510"/>
      <c r="AE30" s="510"/>
      <c r="AF30" s="510"/>
      <c r="AG30" s="510"/>
      <c r="AH30" s="510"/>
      <c r="AI30" s="510"/>
      <c r="AJ30" s="510"/>
      <c r="AK30" s="510"/>
      <c r="AL30" s="510"/>
      <c r="AM30" s="510"/>
      <c r="AN30" s="189"/>
    </row>
    <row r="31" spans="2:40" s="172" customFormat="1" ht="14.1" customHeight="1">
      <c r="B31" s="95"/>
      <c r="C31" s="846"/>
      <c r="D31" s="848"/>
      <c r="E31" s="372"/>
      <c r="F31" s="851"/>
      <c r="G31" s="843"/>
      <c r="H31" s="124"/>
      <c r="I31" s="84"/>
      <c r="J31" s="125"/>
      <c r="K31" s="119"/>
      <c r="L31" s="126"/>
      <c r="M31" s="447"/>
      <c r="N31" s="185"/>
      <c r="O31" s="119"/>
      <c r="P31" s="126"/>
      <c r="Q31" s="447"/>
      <c r="R31" s="447"/>
      <c r="S31" s="447"/>
      <c r="T31" s="509"/>
      <c r="U31" s="145"/>
      <c r="V31" s="156">
        <f t="shared" si="6"/>
        <v>0</v>
      </c>
      <c r="W31" s="185"/>
      <c r="X31" s="180"/>
      <c r="Y31" s="186"/>
      <c r="Z31" s="187">
        <f t="shared" si="7"/>
        <v>0</v>
      </c>
      <c r="AA31" s="188"/>
      <c r="AB31" s="510"/>
      <c r="AC31" s="510"/>
      <c r="AD31" s="510"/>
      <c r="AE31" s="510"/>
      <c r="AF31" s="510"/>
      <c r="AG31" s="510"/>
      <c r="AH31" s="510"/>
      <c r="AI31" s="510"/>
      <c r="AJ31" s="510"/>
      <c r="AK31" s="510"/>
      <c r="AL31" s="510"/>
      <c r="AM31" s="510"/>
      <c r="AN31" s="189"/>
    </row>
    <row r="32" spans="2:40" s="172" customFormat="1" ht="14.1" customHeight="1">
      <c r="B32" s="95"/>
      <c r="C32" s="846"/>
      <c r="D32" s="848"/>
      <c r="E32" s="372"/>
      <c r="F32" s="851"/>
      <c r="G32" s="843"/>
      <c r="H32" s="124"/>
      <c r="I32" s="84"/>
      <c r="J32" s="125"/>
      <c r="K32" s="119"/>
      <c r="L32" s="126"/>
      <c r="M32" s="447"/>
      <c r="N32" s="185"/>
      <c r="O32" s="119"/>
      <c r="P32" s="126"/>
      <c r="Q32" s="447"/>
      <c r="R32" s="447"/>
      <c r="S32" s="447"/>
      <c r="T32" s="509"/>
      <c r="U32" s="145"/>
      <c r="V32" s="156">
        <f t="shared" si="6"/>
        <v>0</v>
      </c>
      <c r="W32" s="185"/>
      <c r="X32" s="180"/>
      <c r="Y32" s="186"/>
      <c r="Z32" s="187">
        <f t="shared" si="7"/>
        <v>0</v>
      </c>
      <c r="AA32" s="188"/>
      <c r="AB32" s="510"/>
      <c r="AC32" s="510"/>
      <c r="AD32" s="510"/>
      <c r="AE32" s="510"/>
      <c r="AF32" s="510"/>
      <c r="AG32" s="510"/>
      <c r="AH32" s="510"/>
      <c r="AI32" s="510"/>
      <c r="AJ32" s="510"/>
      <c r="AK32" s="510"/>
      <c r="AL32" s="510"/>
      <c r="AM32" s="510"/>
      <c r="AN32" s="189"/>
    </row>
    <row r="33" spans="2:40" s="172" customFormat="1" ht="14.1" customHeight="1">
      <c r="B33" s="95"/>
      <c r="C33" s="846"/>
      <c r="D33" s="848"/>
      <c r="E33" s="372"/>
      <c r="F33" s="851"/>
      <c r="G33" s="843"/>
      <c r="H33" s="124"/>
      <c r="I33" s="84"/>
      <c r="J33" s="125"/>
      <c r="K33" s="119"/>
      <c r="L33" s="126"/>
      <c r="M33" s="447"/>
      <c r="N33" s="185"/>
      <c r="O33" s="119"/>
      <c r="P33" s="126"/>
      <c r="Q33" s="447"/>
      <c r="R33" s="447"/>
      <c r="S33" s="447"/>
      <c r="T33" s="509"/>
      <c r="U33" s="145"/>
      <c r="V33" s="156">
        <f t="shared" si="6"/>
        <v>0</v>
      </c>
      <c r="W33" s="185"/>
      <c r="X33" s="180"/>
      <c r="Y33" s="186"/>
      <c r="Z33" s="187">
        <f t="shared" si="7"/>
        <v>0</v>
      </c>
      <c r="AA33" s="188"/>
      <c r="AB33" s="510"/>
      <c r="AC33" s="510"/>
      <c r="AD33" s="510"/>
      <c r="AE33" s="510"/>
      <c r="AF33" s="510"/>
      <c r="AG33" s="510"/>
      <c r="AH33" s="510"/>
      <c r="AI33" s="510"/>
      <c r="AJ33" s="510"/>
      <c r="AK33" s="510"/>
      <c r="AL33" s="510"/>
      <c r="AM33" s="510"/>
      <c r="AN33" s="189"/>
    </row>
    <row r="34" spans="2:40" s="172" customFormat="1" ht="14.1" customHeight="1">
      <c r="B34" s="95"/>
      <c r="C34" s="846"/>
      <c r="D34" s="848"/>
      <c r="E34" s="372"/>
      <c r="F34" s="852"/>
      <c r="G34" s="844"/>
      <c r="H34" s="124"/>
      <c r="I34" s="162"/>
      <c r="J34" s="125"/>
      <c r="K34" s="119"/>
      <c r="L34" s="126"/>
      <c r="M34" s="163"/>
      <c r="N34" s="185"/>
      <c r="O34" s="119"/>
      <c r="P34" s="126"/>
      <c r="Q34" s="163"/>
      <c r="R34" s="163"/>
      <c r="S34" s="163"/>
      <c r="T34" s="233"/>
      <c r="U34" s="145"/>
      <c r="V34" s="164">
        <f>SUM(V28:V33)</f>
        <v>0</v>
      </c>
      <c r="W34" s="185"/>
      <c r="X34" s="180"/>
      <c r="Y34" s="186"/>
      <c r="Z34" s="164">
        <f>SUM(Z28:Z33)</f>
        <v>0</v>
      </c>
      <c r="AA34" s="188"/>
      <c r="AB34" s="164">
        <f t="shared" ref="AB34:AM34" si="8">SUM(AB28:AB33)</f>
        <v>0</v>
      </c>
      <c r="AC34" s="164">
        <f t="shared" si="8"/>
        <v>0</v>
      </c>
      <c r="AD34" s="164">
        <f t="shared" si="8"/>
        <v>0</v>
      </c>
      <c r="AE34" s="164">
        <f t="shared" si="8"/>
        <v>0</v>
      </c>
      <c r="AF34" s="164">
        <f t="shared" si="8"/>
        <v>0</v>
      </c>
      <c r="AG34" s="164">
        <f t="shared" si="8"/>
        <v>0</v>
      </c>
      <c r="AH34" s="164">
        <f t="shared" si="8"/>
        <v>0</v>
      </c>
      <c r="AI34" s="164">
        <f t="shared" si="8"/>
        <v>0</v>
      </c>
      <c r="AJ34" s="164">
        <f t="shared" si="8"/>
        <v>0</v>
      </c>
      <c r="AK34" s="164">
        <f t="shared" si="8"/>
        <v>0</v>
      </c>
      <c r="AL34" s="164">
        <f t="shared" si="8"/>
        <v>0</v>
      </c>
      <c r="AM34" s="164">
        <f t="shared" si="8"/>
        <v>0</v>
      </c>
      <c r="AN34" s="189"/>
    </row>
    <row r="35" spans="2:40" s="172" customFormat="1" ht="8.1" customHeight="1">
      <c r="B35" s="95"/>
      <c r="C35" s="846"/>
      <c r="D35" s="848"/>
      <c r="E35" s="372"/>
      <c r="F35" s="224"/>
      <c r="G35" s="86"/>
      <c r="H35" s="124"/>
      <c r="I35" s="86"/>
      <c r="J35" s="125"/>
      <c r="K35" s="119"/>
      <c r="L35" s="126"/>
      <c r="M35" s="224"/>
      <c r="N35" s="185"/>
      <c r="O35" s="119"/>
      <c r="P35" s="126"/>
      <c r="Q35" s="224"/>
      <c r="R35" s="224"/>
      <c r="S35" s="224"/>
      <c r="T35" s="234"/>
      <c r="U35" s="86"/>
      <c r="V35" s="157"/>
      <c r="W35" s="185"/>
      <c r="X35" s="180"/>
      <c r="Y35" s="186"/>
      <c r="Z35" s="190"/>
      <c r="AA35" s="191"/>
      <c r="AB35" s="190"/>
      <c r="AC35" s="190"/>
      <c r="AD35" s="190"/>
      <c r="AE35" s="190"/>
      <c r="AF35" s="190"/>
      <c r="AG35" s="190"/>
      <c r="AH35" s="190"/>
      <c r="AI35" s="190"/>
      <c r="AJ35" s="190"/>
      <c r="AK35" s="190"/>
      <c r="AL35" s="190"/>
      <c r="AM35" s="190"/>
      <c r="AN35" s="189"/>
    </row>
    <row r="36" spans="2:40" s="172" customFormat="1" ht="14.1" customHeight="1">
      <c r="B36" s="95"/>
      <c r="C36" s="846"/>
      <c r="D36" s="848"/>
      <c r="E36" s="372"/>
      <c r="F36" s="850" t="s">
        <v>215</v>
      </c>
      <c r="G36" s="842"/>
      <c r="H36" s="124"/>
      <c r="I36" s="84"/>
      <c r="J36" s="125"/>
      <c r="K36" s="119"/>
      <c r="L36" s="126"/>
      <c r="M36" s="447"/>
      <c r="N36" s="185"/>
      <c r="O36" s="119"/>
      <c r="P36" s="126"/>
      <c r="Q36" s="447"/>
      <c r="R36" s="447"/>
      <c r="S36" s="447"/>
      <c r="T36" s="509"/>
      <c r="U36" s="145"/>
      <c r="V36" s="156">
        <f t="shared" ref="V36:V41" si="9">+S36*T36</f>
        <v>0</v>
      </c>
      <c r="W36" s="185"/>
      <c r="X36" s="180"/>
      <c r="Y36" s="186"/>
      <c r="Z36" s="187">
        <f t="shared" ref="Z36:Z41" si="10">+SUM(AB36:AM36)</f>
        <v>0</v>
      </c>
      <c r="AA36" s="188"/>
      <c r="AB36" s="510"/>
      <c r="AC36" s="510"/>
      <c r="AD36" s="510"/>
      <c r="AE36" s="510"/>
      <c r="AF36" s="510"/>
      <c r="AG36" s="510"/>
      <c r="AH36" s="510"/>
      <c r="AI36" s="510"/>
      <c r="AJ36" s="510"/>
      <c r="AK36" s="510"/>
      <c r="AL36" s="510"/>
      <c r="AM36" s="510"/>
      <c r="AN36" s="189"/>
    </row>
    <row r="37" spans="2:40" s="172" customFormat="1" ht="14.1" customHeight="1">
      <c r="B37" s="95"/>
      <c r="C37" s="846"/>
      <c r="D37" s="848"/>
      <c r="E37" s="372"/>
      <c r="F37" s="851"/>
      <c r="G37" s="843"/>
      <c r="H37" s="124"/>
      <c r="I37" s="84"/>
      <c r="J37" s="125"/>
      <c r="K37" s="119"/>
      <c r="L37" s="126"/>
      <c r="M37" s="447"/>
      <c r="N37" s="185"/>
      <c r="O37" s="119"/>
      <c r="P37" s="126"/>
      <c r="Q37" s="447"/>
      <c r="R37" s="447"/>
      <c r="S37" s="447"/>
      <c r="T37" s="509"/>
      <c r="U37" s="145"/>
      <c r="V37" s="156">
        <f t="shared" si="9"/>
        <v>0</v>
      </c>
      <c r="W37" s="185"/>
      <c r="X37" s="180"/>
      <c r="Y37" s="186"/>
      <c r="Z37" s="187">
        <f t="shared" si="10"/>
        <v>0</v>
      </c>
      <c r="AA37" s="188"/>
      <c r="AB37" s="510"/>
      <c r="AC37" s="510"/>
      <c r="AD37" s="510"/>
      <c r="AE37" s="510"/>
      <c r="AF37" s="510"/>
      <c r="AG37" s="510"/>
      <c r="AH37" s="510"/>
      <c r="AI37" s="510"/>
      <c r="AJ37" s="510"/>
      <c r="AK37" s="510"/>
      <c r="AL37" s="510"/>
      <c r="AM37" s="510"/>
      <c r="AN37" s="189"/>
    </row>
    <row r="38" spans="2:40" s="172" customFormat="1" ht="14.1" customHeight="1">
      <c r="B38" s="95"/>
      <c r="C38" s="846"/>
      <c r="D38" s="848"/>
      <c r="E38" s="372"/>
      <c r="F38" s="851"/>
      <c r="G38" s="843"/>
      <c r="H38" s="124"/>
      <c r="I38" s="84"/>
      <c r="J38" s="125"/>
      <c r="K38" s="119"/>
      <c r="L38" s="126"/>
      <c r="M38" s="447"/>
      <c r="N38" s="185"/>
      <c r="O38" s="119"/>
      <c r="P38" s="126"/>
      <c r="Q38" s="447"/>
      <c r="R38" s="447"/>
      <c r="S38" s="447"/>
      <c r="T38" s="509"/>
      <c r="U38" s="145"/>
      <c r="V38" s="156">
        <f t="shared" si="9"/>
        <v>0</v>
      </c>
      <c r="W38" s="185"/>
      <c r="X38" s="180"/>
      <c r="Y38" s="186"/>
      <c r="Z38" s="187">
        <f t="shared" si="10"/>
        <v>0</v>
      </c>
      <c r="AA38" s="188"/>
      <c r="AB38" s="510"/>
      <c r="AC38" s="510"/>
      <c r="AD38" s="510"/>
      <c r="AE38" s="510"/>
      <c r="AF38" s="510"/>
      <c r="AG38" s="510"/>
      <c r="AH38" s="510"/>
      <c r="AI38" s="510"/>
      <c r="AJ38" s="510"/>
      <c r="AK38" s="510"/>
      <c r="AL38" s="510"/>
      <c r="AM38" s="510"/>
      <c r="AN38" s="189"/>
    </row>
    <row r="39" spans="2:40" s="172" customFormat="1" ht="14.1" customHeight="1">
      <c r="B39" s="95"/>
      <c r="C39" s="846"/>
      <c r="D39" s="848"/>
      <c r="E39" s="372"/>
      <c r="F39" s="851"/>
      <c r="G39" s="843"/>
      <c r="H39" s="124"/>
      <c r="I39" s="84"/>
      <c r="J39" s="125"/>
      <c r="K39" s="119"/>
      <c r="L39" s="126"/>
      <c r="M39" s="447"/>
      <c r="N39" s="185"/>
      <c r="O39" s="119"/>
      <c r="P39" s="126"/>
      <c r="Q39" s="447"/>
      <c r="R39" s="447"/>
      <c r="S39" s="447"/>
      <c r="T39" s="509"/>
      <c r="U39" s="145"/>
      <c r="V39" s="156">
        <f t="shared" si="9"/>
        <v>0</v>
      </c>
      <c r="W39" s="185"/>
      <c r="X39" s="180"/>
      <c r="Y39" s="186"/>
      <c r="Z39" s="187">
        <f t="shared" si="10"/>
        <v>0</v>
      </c>
      <c r="AA39" s="188"/>
      <c r="AB39" s="510"/>
      <c r="AC39" s="510"/>
      <c r="AD39" s="510"/>
      <c r="AE39" s="510"/>
      <c r="AF39" s="510"/>
      <c r="AG39" s="510"/>
      <c r="AH39" s="510"/>
      <c r="AI39" s="510"/>
      <c r="AJ39" s="510"/>
      <c r="AK39" s="510"/>
      <c r="AL39" s="510"/>
      <c r="AM39" s="510"/>
      <c r="AN39" s="189"/>
    </row>
    <row r="40" spans="2:40" s="172" customFormat="1" ht="14.1" customHeight="1">
      <c r="B40" s="95"/>
      <c r="C40" s="846"/>
      <c r="D40" s="848"/>
      <c r="E40" s="372"/>
      <c r="F40" s="851"/>
      <c r="G40" s="843"/>
      <c r="H40" s="124"/>
      <c r="I40" s="84"/>
      <c r="J40" s="125"/>
      <c r="K40" s="119"/>
      <c r="L40" s="126"/>
      <c r="M40" s="447"/>
      <c r="N40" s="185"/>
      <c r="O40" s="119"/>
      <c r="P40" s="126"/>
      <c r="Q40" s="447"/>
      <c r="R40" s="447"/>
      <c r="S40" s="447"/>
      <c r="T40" s="509"/>
      <c r="U40" s="145"/>
      <c r="V40" s="156">
        <f t="shared" si="9"/>
        <v>0</v>
      </c>
      <c r="W40" s="185"/>
      <c r="X40" s="180"/>
      <c r="Y40" s="186"/>
      <c r="Z40" s="187">
        <f t="shared" si="10"/>
        <v>0</v>
      </c>
      <c r="AA40" s="188"/>
      <c r="AB40" s="510"/>
      <c r="AC40" s="510"/>
      <c r="AD40" s="510"/>
      <c r="AE40" s="510"/>
      <c r="AF40" s="510"/>
      <c r="AG40" s="510"/>
      <c r="AH40" s="510"/>
      <c r="AI40" s="510"/>
      <c r="AJ40" s="510"/>
      <c r="AK40" s="510"/>
      <c r="AL40" s="510"/>
      <c r="AM40" s="510"/>
      <c r="AN40" s="189"/>
    </row>
    <row r="41" spans="2:40" s="172" customFormat="1" ht="14.1" customHeight="1">
      <c r="B41" s="95"/>
      <c r="C41" s="846"/>
      <c r="D41" s="848"/>
      <c r="E41" s="372"/>
      <c r="F41" s="851"/>
      <c r="G41" s="843"/>
      <c r="H41" s="124"/>
      <c r="I41" s="84"/>
      <c r="J41" s="125"/>
      <c r="K41" s="119"/>
      <c r="L41" s="126"/>
      <c r="M41" s="447"/>
      <c r="N41" s="185"/>
      <c r="O41" s="119"/>
      <c r="P41" s="126"/>
      <c r="Q41" s="447"/>
      <c r="R41" s="447"/>
      <c r="S41" s="447"/>
      <c r="T41" s="509"/>
      <c r="U41" s="145"/>
      <c r="V41" s="156">
        <f t="shared" si="9"/>
        <v>0</v>
      </c>
      <c r="W41" s="185"/>
      <c r="X41" s="180"/>
      <c r="Y41" s="186"/>
      <c r="Z41" s="187">
        <f t="shared" si="10"/>
        <v>0</v>
      </c>
      <c r="AA41" s="188"/>
      <c r="AB41" s="510"/>
      <c r="AC41" s="510"/>
      <c r="AD41" s="510"/>
      <c r="AE41" s="510"/>
      <c r="AF41" s="510"/>
      <c r="AG41" s="510"/>
      <c r="AH41" s="510"/>
      <c r="AI41" s="510"/>
      <c r="AJ41" s="510"/>
      <c r="AK41" s="510"/>
      <c r="AL41" s="510"/>
      <c r="AM41" s="510"/>
      <c r="AN41" s="189"/>
    </row>
    <row r="42" spans="2:40" s="172" customFormat="1" ht="14.1" customHeight="1">
      <c r="B42" s="95"/>
      <c r="C42" s="846"/>
      <c r="D42" s="848"/>
      <c r="E42" s="372"/>
      <c r="F42" s="852"/>
      <c r="G42" s="844"/>
      <c r="H42" s="124"/>
      <c r="I42" s="162"/>
      <c r="J42" s="125"/>
      <c r="K42" s="119"/>
      <c r="L42" s="126"/>
      <c r="M42" s="163"/>
      <c r="N42" s="185"/>
      <c r="O42" s="119"/>
      <c r="P42" s="126"/>
      <c r="Q42" s="163"/>
      <c r="R42" s="163"/>
      <c r="S42" s="163"/>
      <c r="T42" s="233"/>
      <c r="U42" s="145"/>
      <c r="V42" s="164">
        <f>SUM(V36:V41)</f>
        <v>0</v>
      </c>
      <c r="W42" s="185"/>
      <c r="X42" s="180"/>
      <c r="Y42" s="186"/>
      <c r="Z42" s="164">
        <f>SUM(Z36:Z41)</f>
        <v>0</v>
      </c>
      <c r="AA42" s="188"/>
      <c r="AB42" s="164">
        <f t="shared" ref="AB42:AM42" si="11">SUM(AB36:AB41)</f>
        <v>0</v>
      </c>
      <c r="AC42" s="164">
        <f t="shared" si="11"/>
        <v>0</v>
      </c>
      <c r="AD42" s="164">
        <f t="shared" si="11"/>
        <v>0</v>
      </c>
      <c r="AE42" s="164">
        <f t="shared" si="11"/>
        <v>0</v>
      </c>
      <c r="AF42" s="164">
        <f t="shared" si="11"/>
        <v>0</v>
      </c>
      <c r="AG42" s="164">
        <f t="shared" si="11"/>
        <v>0</v>
      </c>
      <c r="AH42" s="164">
        <f t="shared" si="11"/>
        <v>0</v>
      </c>
      <c r="AI42" s="164">
        <f t="shared" si="11"/>
        <v>0</v>
      </c>
      <c r="AJ42" s="164">
        <f t="shared" si="11"/>
        <v>0</v>
      </c>
      <c r="AK42" s="164">
        <f t="shared" si="11"/>
        <v>0</v>
      </c>
      <c r="AL42" s="164">
        <f t="shared" si="11"/>
        <v>0</v>
      </c>
      <c r="AM42" s="164">
        <f t="shared" si="11"/>
        <v>0</v>
      </c>
      <c r="AN42" s="189"/>
    </row>
    <row r="43" spans="2:40" s="172" customFormat="1" ht="8.1" customHeight="1">
      <c r="B43" s="95"/>
      <c r="C43" s="846"/>
      <c r="D43" s="848"/>
      <c r="E43" s="372"/>
      <c r="F43" s="224"/>
      <c r="G43" s="86"/>
      <c r="H43" s="124"/>
      <c r="I43" s="86"/>
      <c r="J43" s="125"/>
      <c r="K43" s="119"/>
      <c r="L43" s="126"/>
      <c r="M43" s="224"/>
      <c r="N43" s="185"/>
      <c r="O43" s="119"/>
      <c r="P43" s="126"/>
      <c r="Q43" s="224"/>
      <c r="R43" s="224"/>
      <c r="S43" s="224"/>
      <c r="T43" s="234"/>
      <c r="U43" s="86"/>
      <c r="V43" s="157"/>
      <c r="W43" s="185"/>
      <c r="X43" s="180"/>
      <c r="Y43" s="186"/>
      <c r="Z43" s="190"/>
      <c r="AA43" s="191"/>
      <c r="AB43" s="190"/>
      <c r="AC43" s="190"/>
      <c r="AD43" s="190"/>
      <c r="AE43" s="190"/>
      <c r="AF43" s="190"/>
      <c r="AG43" s="190"/>
      <c r="AH43" s="190"/>
      <c r="AI43" s="190"/>
      <c r="AJ43" s="190"/>
      <c r="AK43" s="190"/>
      <c r="AL43" s="190"/>
      <c r="AM43" s="190"/>
      <c r="AN43" s="189"/>
    </row>
    <row r="44" spans="2:40" s="172" customFormat="1" ht="14.1" customHeight="1">
      <c r="B44" s="95"/>
      <c r="C44" s="846"/>
      <c r="D44" s="848"/>
      <c r="E44" s="372"/>
      <c r="F44" s="850" t="s">
        <v>216</v>
      </c>
      <c r="G44" s="842"/>
      <c r="H44" s="124"/>
      <c r="I44" s="84"/>
      <c r="J44" s="125"/>
      <c r="K44" s="119"/>
      <c r="L44" s="126"/>
      <c r="M44" s="447"/>
      <c r="N44" s="185"/>
      <c r="O44" s="119"/>
      <c r="P44" s="126"/>
      <c r="Q44" s="447"/>
      <c r="R44" s="447"/>
      <c r="S44" s="447"/>
      <c r="T44" s="509"/>
      <c r="U44" s="145"/>
      <c r="V44" s="156">
        <f t="shared" ref="V44:V49" si="12">+S44*T44</f>
        <v>0</v>
      </c>
      <c r="W44" s="185"/>
      <c r="X44" s="180"/>
      <c r="Y44" s="186"/>
      <c r="Z44" s="187">
        <f t="shared" ref="Z44:Z49" si="13">+SUM(AB44:AM44)</f>
        <v>0</v>
      </c>
      <c r="AA44" s="188"/>
      <c r="AB44" s="510"/>
      <c r="AC44" s="510"/>
      <c r="AD44" s="510"/>
      <c r="AE44" s="510"/>
      <c r="AF44" s="510"/>
      <c r="AG44" s="510"/>
      <c r="AH44" s="510"/>
      <c r="AI44" s="510"/>
      <c r="AJ44" s="510"/>
      <c r="AK44" s="510"/>
      <c r="AL44" s="510"/>
      <c r="AM44" s="510"/>
      <c r="AN44" s="189"/>
    </row>
    <row r="45" spans="2:40" s="172" customFormat="1" ht="14.1" customHeight="1">
      <c r="B45" s="95"/>
      <c r="C45" s="846"/>
      <c r="D45" s="848"/>
      <c r="E45" s="372"/>
      <c r="F45" s="851"/>
      <c r="G45" s="843"/>
      <c r="H45" s="124"/>
      <c r="I45" s="84"/>
      <c r="J45" s="125"/>
      <c r="K45" s="119"/>
      <c r="L45" s="126"/>
      <c r="M45" s="447"/>
      <c r="N45" s="185"/>
      <c r="O45" s="119"/>
      <c r="P45" s="126"/>
      <c r="Q45" s="447"/>
      <c r="R45" s="447"/>
      <c r="S45" s="447"/>
      <c r="T45" s="509"/>
      <c r="U45" s="145"/>
      <c r="V45" s="156">
        <f t="shared" si="12"/>
        <v>0</v>
      </c>
      <c r="W45" s="185"/>
      <c r="X45" s="180"/>
      <c r="Y45" s="186"/>
      <c r="Z45" s="187">
        <f t="shared" si="13"/>
        <v>0</v>
      </c>
      <c r="AA45" s="188"/>
      <c r="AB45" s="510"/>
      <c r="AC45" s="510"/>
      <c r="AD45" s="510"/>
      <c r="AE45" s="510"/>
      <c r="AF45" s="510"/>
      <c r="AG45" s="510"/>
      <c r="AH45" s="510"/>
      <c r="AI45" s="510"/>
      <c r="AJ45" s="510"/>
      <c r="AK45" s="510"/>
      <c r="AL45" s="510"/>
      <c r="AM45" s="510"/>
      <c r="AN45" s="189"/>
    </row>
    <row r="46" spans="2:40" s="172" customFormat="1" ht="14.1" customHeight="1">
      <c r="B46" s="95"/>
      <c r="C46" s="846"/>
      <c r="D46" s="848"/>
      <c r="E46" s="372"/>
      <c r="F46" s="851"/>
      <c r="G46" s="843"/>
      <c r="H46" s="124"/>
      <c r="I46" s="84"/>
      <c r="J46" s="125"/>
      <c r="K46" s="119"/>
      <c r="L46" s="126"/>
      <c r="M46" s="447"/>
      <c r="N46" s="185"/>
      <c r="O46" s="119"/>
      <c r="P46" s="126"/>
      <c r="Q46" s="447"/>
      <c r="R46" s="447"/>
      <c r="S46" s="447"/>
      <c r="T46" s="509"/>
      <c r="U46" s="145"/>
      <c r="V46" s="156">
        <f t="shared" si="12"/>
        <v>0</v>
      </c>
      <c r="W46" s="185"/>
      <c r="X46" s="180"/>
      <c r="Y46" s="186"/>
      <c r="Z46" s="187">
        <f t="shared" si="13"/>
        <v>0</v>
      </c>
      <c r="AA46" s="188"/>
      <c r="AB46" s="510"/>
      <c r="AC46" s="510"/>
      <c r="AD46" s="510"/>
      <c r="AE46" s="510"/>
      <c r="AF46" s="510"/>
      <c r="AG46" s="510"/>
      <c r="AH46" s="510"/>
      <c r="AI46" s="510"/>
      <c r="AJ46" s="510"/>
      <c r="AK46" s="510"/>
      <c r="AL46" s="510"/>
      <c r="AM46" s="510"/>
      <c r="AN46" s="189"/>
    </row>
    <row r="47" spans="2:40" s="172" customFormat="1" ht="14.1" customHeight="1">
      <c r="B47" s="95"/>
      <c r="C47" s="846"/>
      <c r="D47" s="848"/>
      <c r="E47" s="372"/>
      <c r="F47" s="851"/>
      <c r="G47" s="843"/>
      <c r="H47" s="124"/>
      <c r="I47" s="84"/>
      <c r="J47" s="125"/>
      <c r="K47" s="119"/>
      <c r="L47" s="126"/>
      <c r="M47" s="447"/>
      <c r="N47" s="185"/>
      <c r="O47" s="119"/>
      <c r="P47" s="126"/>
      <c r="Q47" s="447"/>
      <c r="R47" s="447"/>
      <c r="S47" s="447"/>
      <c r="T47" s="509"/>
      <c r="U47" s="145"/>
      <c r="V47" s="156">
        <f t="shared" si="12"/>
        <v>0</v>
      </c>
      <c r="W47" s="185"/>
      <c r="X47" s="180"/>
      <c r="Y47" s="186"/>
      <c r="Z47" s="187">
        <f t="shared" si="13"/>
        <v>0</v>
      </c>
      <c r="AA47" s="188"/>
      <c r="AB47" s="510"/>
      <c r="AC47" s="510"/>
      <c r="AD47" s="510"/>
      <c r="AE47" s="510"/>
      <c r="AF47" s="510"/>
      <c r="AG47" s="510"/>
      <c r="AH47" s="510"/>
      <c r="AI47" s="510"/>
      <c r="AJ47" s="510"/>
      <c r="AK47" s="510"/>
      <c r="AL47" s="510"/>
      <c r="AM47" s="510"/>
      <c r="AN47" s="189"/>
    </row>
    <row r="48" spans="2:40" s="172" customFormat="1" ht="14.1" customHeight="1">
      <c r="B48" s="95"/>
      <c r="C48" s="846"/>
      <c r="D48" s="848"/>
      <c r="E48" s="372"/>
      <c r="F48" s="851"/>
      <c r="G48" s="843"/>
      <c r="H48" s="124"/>
      <c r="I48" s="84"/>
      <c r="J48" s="125"/>
      <c r="K48" s="119"/>
      <c r="L48" s="126"/>
      <c r="M48" s="447"/>
      <c r="N48" s="185"/>
      <c r="O48" s="119"/>
      <c r="P48" s="126"/>
      <c r="Q48" s="447"/>
      <c r="R48" s="447"/>
      <c r="S48" s="447"/>
      <c r="T48" s="509"/>
      <c r="U48" s="145"/>
      <c r="V48" s="156">
        <f t="shared" si="12"/>
        <v>0</v>
      </c>
      <c r="W48" s="185"/>
      <c r="X48" s="180"/>
      <c r="Y48" s="186"/>
      <c r="Z48" s="187">
        <f t="shared" si="13"/>
        <v>0</v>
      </c>
      <c r="AA48" s="188"/>
      <c r="AB48" s="510"/>
      <c r="AC48" s="510"/>
      <c r="AD48" s="510"/>
      <c r="AE48" s="510"/>
      <c r="AF48" s="510"/>
      <c r="AG48" s="510"/>
      <c r="AH48" s="510"/>
      <c r="AI48" s="510"/>
      <c r="AJ48" s="510"/>
      <c r="AK48" s="510"/>
      <c r="AL48" s="510"/>
      <c r="AM48" s="510"/>
      <c r="AN48" s="189"/>
    </row>
    <row r="49" spans="2:40" s="172" customFormat="1" ht="14.1" customHeight="1">
      <c r="B49" s="95"/>
      <c r="C49" s="846"/>
      <c r="D49" s="848"/>
      <c r="E49" s="372"/>
      <c r="F49" s="851"/>
      <c r="G49" s="843"/>
      <c r="H49" s="124"/>
      <c r="I49" s="84"/>
      <c r="J49" s="125"/>
      <c r="K49" s="119"/>
      <c r="L49" s="126"/>
      <c r="M49" s="447"/>
      <c r="N49" s="185"/>
      <c r="O49" s="119"/>
      <c r="P49" s="126"/>
      <c r="Q49" s="447"/>
      <c r="R49" s="447"/>
      <c r="S49" s="447"/>
      <c r="T49" s="509"/>
      <c r="U49" s="145"/>
      <c r="V49" s="156">
        <f t="shared" si="12"/>
        <v>0</v>
      </c>
      <c r="W49" s="185"/>
      <c r="X49" s="180"/>
      <c r="Y49" s="186"/>
      <c r="Z49" s="187">
        <f t="shared" si="13"/>
        <v>0</v>
      </c>
      <c r="AA49" s="188"/>
      <c r="AB49" s="510"/>
      <c r="AC49" s="510"/>
      <c r="AD49" s="510"/>
      <c r="AE49" s="510"/>
      <c r="AF49" s="510"/>
      <c r="AG49" s="510"/>
      <c r="AH49" s="510"/>
      <c r="AI49" s="510"/>
      <c r="AJ49" s="510"/>
      <c r="AK49" s="510"/>
      <c r="AL49" s="510"/>
      <c r="AM49" s="510"/>
      <c r="AN49" s="189"/>
    </row>
    <row r="50" spans="2:40" s="172" customFormat="1" ht="14.1" customHeight="1">
      <c r="B50" s="95"/>
      <c r="C50" s="846"/>
      <c r="D50" s="848"/>
      <c r="E50" s="372"/>
      <c r="F50" s="852"/>
      <c r="G50" s="844"/>
      <c r="H50" s="124"/>
      <c r="I50" s="162"/>
      <c r="J50" s="125"/>
      <c r="K50" s="119"/>
      <c r="L50" s="126"/>
      <c r="M50" s="163"/>
      <c r="N50" s="185"/>
      <c r="O50" s="119"/>
      <c r="P50" s="126"/>
      <c r="Q50" s="163"/>
      <c r="R50" s="163"/>
      <c r="S50" s="163"/>
      <c r="T50" s="233"/>
      <c r="U50" s="145"/>
      <c r="V50" s="164">
        <f>SUM(V44:V49)</f>
        <v>0</v>
      </c>
      <c r="W50" s="185"/>
      <c r="X50" s="180"/>
      <c r="Y50" s="186"/>
      <c r="Z50" s="164">
        <f>SUM(Z44:Z49)</f>
        <v>0</v>
      </c>
      <c r="AA50" s="188"/>
      <c r="AB50" s="164">
        <f t="shared" ref="AB50:AM50" si="14">SUM(AB44:AB49)</f>
        <v>0</v>
      </c>
      <c r="AC50" s="164">
        <f t="shared" si="14"/>
        <v>0</v>
      </c>
      <c r="AD50" s="164">
        <f t="shared" si="14"/>
        <v>0</v>
      </c>
      <c r="AE50" s="164">
        <f t="shared" si="14"/>
        <v>0</v>
      </c>
      <c r="AF50" s="164">
        <f t="shared" si="14"/>
        <v>0</v>
      </c>
      <c r="AG50" s="164">
        <f t="shared" si="14"/>
        <v>0</v>
      </c>
      <c r="AH50" s="164">
        <f t="shared" si="14"/>
        <v>0</v>
      </c>
      <c r="AI50" s="164">
        <f t="shared" si="14"/>
        <v>0</v>
      </c>
      <c r="AJ50" s="164">
        <f t="shared" si="14"/>
        <v>0</v>
      </c>
      <c r="AK50" s="164">
        <f t="shared" si="14"/>
        <v>0</v>
      </c>
      <c r="AL50" s="164">
        <f t="shared" si="14"/>
        <v>0</v>
      </c>
      <c r="AM50" s="164">
        <f t="shared" si="14"/>
        <v>0</v>
      </c>
      <c r="AN50" s="189"/>
    </row>
    <row r="51" spans="2:40" s="172" customFormat="1" ht="8.1" customHeight="1">
      <c r="B51" s="95"/>
      <c r="C51" s="846"/>
      <c r="D51" s="848"/>
      <c r="E51" s="372"/>
      <c r="F51" s="224"/>
      <c r="G51" s="86"/>
      <c r="H51" s="124"/>
      <c r="I51" s="86"/>
      <c r="J51" s="125"/>
      <c r="K51" s="119"/>
      <c r="L51" s="126"/>
      <c r="M51" s="224"/>
      <c r="N51" s="185"/>
      <c r="O51" s="119"/>
      <c r="P51" s="126"/>
      <c r="Q51" s="224"/>
      <c r="R51" s="224"/>
      <c r="S51" s="224"/>
      <c r="T51" s="234"/>
      <c r="U51" s="86"/>
      <c r="V51" s="157"/>
      <c r="W51" s="185"/>
      <c r="X51" s="180"/>
      <c r="Y51" s="186"/>
      <c r="Z51" s="190"/>
      <c r="AA51" s="191"/>
      <c r="AB51" s="190"/>
      <c r="AC51" s="190"/>
      <c r="AD51" s="190"/>
      <c r="AE51" s="190"/>
      <c r="AF51" s="190"/>
      <c r="AG51" s="190"/>
      <c r="AH51" s="190"/>
      <c r="AI51" s="190"/>
      <c r="AJ51" s="190"/>
      <c r="AK51" s="190"/>
      <c r="AL51" s="190"/>
      <c r="AM51" s="190"/>
      <c r="AN51" s="189"/>
    </row>
    <row r="52" spans="2:40" s="172" customFormat="1" ht="14.1" customHeight="1">
      <c r="B52" s="95"/>
      <c r="C52" s="846"/>
      <c r="D52" s="848"/>
      <c r="E52" s="372"/>
      <c r="F52" s="850" t="s">
        <v>217</v>
      </c>
      <c r="G52" s="842"/>
      <c r="H52" s="124"/>
      <c r="I52" s="84"/>
      <c r="J52" s="125"/>
      <c r="K52" s="119"/>
      <c r="L52" s="126"/>
      <c r="M52" s="447"/>
      <c r="N52" s="185"/>
      <c r="O52" s="119"/>
      <c r="P52" s="126"/>
      <c r="Q52" s="447"/>
      <c r="R52" s="447"/>
      <c r="S52" s="447"/>
      <c r="T52" s="509"/>
      <c r="U52" s="145"/>
      <c r="V52" s="156">
        <f t="shared" ref="V52:V57" si="15">+S52*T52</f>
        <v>0</v>
      </c>
      <c r="W52" s="185"/>
      <c r="X52" s="180"/>
      <c r="Y52" s="186"/>
      <c r="Z52" s="187">
        <f t="shared" ref="Z52:Z57" si="16">+SUM(AB52:AM52)</f>
        <v>0</v>
      </c>
      <c r="AA52" s="188"/>
      <c r="AB52" s="510"/>
      <c r="AC52" s="510"/>
      <c r="AD52" s="510"/>
      <c r="AE52" s="510"/>
      <c r="AF52" s="510"/>
      <c r="AG52" s="510"/>
      <c r="AH52" s="510"/>
      <c r="AI52" s="510"/>
      <c r="AJ52" s="510"/>
      <c r="AK52" s="510"/>
      <c r="AL52" s="510"/>
      <c r="AM52" s="510"/>
      <c r="AN52" s="189"/>
    </row>
    <row r="53" spans="2:40" s="172" customFormat="1" ht="14.1" customHeight="1">
      <c r="B53" s="95"/>
      <c r="C53" s="846"/>
      <c r="D53" s="848"/>
      <c r="E53" s="372"/>
      <c r="F53" s="851"/>
      <c r="G53" s="843"/>
      <c r="H53" s="124"/>
      <c r="I53" s="84"/>
      <c r="J53" s="125"/>
      <c r="K53" s="119"/>
      <c r="L53" s="126"/>
      <c r="M53" s="447"/>
      <c r="N53" s="185"/>
      <c r="O53" s="119"/>
      <c r="P53" s="126"/>
      <c r="Q53" s="447"/>
      <c r="R53" s="447"/>
      <c r="S53" s="447"/>
      <c r="T53" s="509"/>
      <c r="U53" s="145"/>
      <c r="V53" s="156">
        <f t="shared" si="15"/>
        <v>0</v>
      </c>
      <c r="W53" s="185"/>
      <c r="X53" s="180"/>
      <c r="Y53" s="186"/>
      <c r="Z53" s="187">
        <f t="shared" si="16"/>
        <v>0</v>
      </c>
      <c r="AA53" s="188"/>
      <c r="AB53" s="510"/>
      <c r="AC53" s="510"/>
      <c r="AD53" s="510"/>
      <c r="AE53" s="510"/>
      <c r="AF53" s="510"/>
      <c r="AG53" s="510"/>
      <c r="AH53" s="510"/>
      <c r="AI53" s="510"/>
      <c r="AJ53" s="510"/>
      <c r="AK53" s="510"/>
      <c r="AL53" s="510"/>
      <c r="AM53" s="510"/>
      <c r="AN53" s="189"/>
    </row>
    <row r="54" spans="2:40" s="172" customFormat="1" ht="14.1" customHeight="1">
      <c r="B54" s="95"/>
      <c r="C54" s="846"/>
      <c r="D54" s="848"/>
      <c r="E54" s="372"/>
      <c r="F54" s="851"/>
      <c r="G54" s="843"/>
      <c r="H54" s="124"/>
      <c r="I54" s="84"/>
      <c r="J54" s="125"/>
      <c r="K54" s="119"/>
      <c r="L54" s="126"/>
      <c r="M54" s="447"/>
      <c r="N54" s="185"/>
      <c r="O54" s="119"/>
      <c r="P54" s="126"/>
      <c r="Q54" s="447"/>
      <c r="R54" s="447"/>
      <c r="S54" s="447"/>
      <c r="T54" s="509"/>
      <c r="U54" s="145"/>
      <c r="V54" s="156">
        <f t="shared" si="15"/>
        <v>0</v>
      </c>
      <c r="W54" s="185"/>
      <c r="X54" s="180"/>
      <c r="Y54" s="186"/>
      <c r="Z54" s="187">
        <f t="shared" si="16"/>
        <v>0</v>
      </c>
      <c r="AA54" s="188"/>
      <c r="AB54" s="510"/>
      <c r="AC54" s="510"/>
      <c r="AD54" s="510"/>
      <c r="AE54" s="510"/>
      <c r="AF54" s="510"/>
      <c r="AG54" s="510"/>
      <c r="AH54" s="510"/>
      <c r="AI54" s="510"/>
      <c r="AJ54" s="510"/>
      <c r="AK54" s="510"/>
      <c r="AL54" s="510"/>
      <c r="AM54" s="510"/>
      <c r="AN54" s="189"/>
    </row>
    <row r="55" spans="2:40" s="172" customFormat="1" ht="14.1" customHeight="1">
      <c r="B55" s="95"/>
      <c r="C55" s="846"/>
      <c r="D55" s="848"/>
      <c r="E55" s="372"/>
      <c r="F55" s="851"/>
      <c r="G55" s="843"/>
      <c r="H55" s="124"/>
      <c r="I55" s="84"/>
      <c r="J55" s="125"/>
      <c r="K55" s="119"/>
      <c r="L55" s="126"/>
      <c r="M55" s="447"/>
      <c r="N55" s="185"/>
      <c r="O55" s="119"/>
      <c r="P55" s="126"/>
      <c r="Q55" s="447"/>
      <c r="R55" s="447"/>
      <c r="S55" s="447"/>
      <c r="T55" s="509"/>
      <c r="U55" s="145"/>
      <c r="V55" s="156">
        <f t="shared" si="15"/>
        <v>0</v>
      </c>
      <c r="W55" s="185"/>
      <c r="X55" s="180"/>
      <c r="Y55" s="186"/>
      <c r="Z55" s="187">
        <f t="shared" si="16"/>
        <v>0</v>
      </c>
      <c r="AA55" s="188"/>
      <c r="AB55" s="510"/>
      <c r="AC55" s="510"/>
      <c r="AD55" s="510"/>
      <c r="AE55" s="510"/>
      <c r="AF55" s="510"/>
      <c r="AG55" s="510"/>
      <c r="AH55" s="510"/>
      <c r="AI55" s="510"/>
      <c r="AJ55" s="510"/>
      <c r="AK55" s="510"/>
      <c r="AL55" s="510"/>
      <c r="AM55" s="510"/>
      <c r="AN55" s="189"/>
    </row>
    <row r="56" spans="2:40" s="172" customFormat="1" ht="14.1" customHeight="1">
      <c r="B56" s="95"/>
      <c r="C56" s="846"/>
      <c r="D56" s="848"/>
      <c r="E56" s="372"/>
      <c r="F56" s="851"/>
      <c r="G56" s="843"/>
      <c r="H56" s="124"/>
      <c r="I56" s="84"/>
      <c r="J56" s="125"/>
      <c r="K56" s="119"/>
      <c r="L56" s="126"/>
      <c r="M56" s="447"/>
      <c r="N56" s="185"/>
      <c r="O56" s="119"/>
      <c r="P56" s="126"/>
      <c r="Q56" s="447"/>
      <c r="R56" s="447"/>
      <c r="S56" s="447"/>
      <c r="T56" s="509"/>
      <c r="U56" s="145"/>
      <c r="V56" s="156">
        <f t="shared" si="15"/>
        <v>0</v>
      </c>
      <c r="W56" s="185"/>
      <c r="X56" s="180"/>
      <c r="Y56" s="186"/>
      <c r="Z56" s="187">
        <f t="shared" si="16"/>
        <v>0</v>
      </c>
      <c r="AA56" s="188"/>
      <c r="AB56" s="510"/>
      <c r="AC56" s="510"/>
      <c r="AD56" s="510"/>
      <c r="AE56" s="510"/>
      <c r="AF56" s="510"/>
      <c r="AG56" s="510"/>
      <c r="AH56" s="510"/>
      <c r="AI56" s="510"/>
      <c r="AJ56" s="510"/>
      <c r="AK56" s="510"/>
      <c r="AL56" s="510"/>
      <c r="AM56" s="510"/>
      <c r="AN56" s="189"/>
    </row>
    <row r="57" spans="2:40" s="172" customFormat="1" ht="14.1" customHeight="1">
      <c r="B57" s="95"/>
      <c r="C57" s="846"/>
      <c r="D57" s="848"/>
      <c r="E57" s="372"/>
      <c r="F57" s="851"/>
      <c r="G57" s="843"/>
      <c r="H57" s="124"/>
      <c r="I57" s="84"/>
      <c r="J57" s="125"/>
      <c r="K57" s="119"/>
      <c r="L57" s="126"/>
      <c r="M57" s="447"/>
      <c r="N57" s="185"/>
      <c r="O57" s="119"/>
      <c r="P57" s="126"/>
      <c r="Q57" s="447"/>
      <c r="R57" s="447"/>
      <c r="S57" s="447"/>
      <c r="T57" s="509"/>
      <c r="U57" s="145"/>
      <c r="V57" s="156">
        <f t="shared" si="15"/>
        <v>0</v>
      </c>
      <c r="W57" s="185"/>
      <c r="X57" s="180"/>
      <c r="Y57" s="186"/>
      <c r="Z57" s="187">
        <f t="shared" si="16"/>
        <v>0</v>
      </c>
      <c r="AA57" s="188"/>
      <c r="AB57" s="510"/>
      <c r="AC57" s="510"/>
      <c r="AD57" s="510"/>
      <c r="AE57" s="510"/>
      <c r="AF57" s="510"/>
      <c r="AG57" s="510"/>
      <c r="AH57" s="510"/>
      <c r="AI57" s="510"/>
      <c r="AJ57" s="510"/>
      <c r="AK57" s="510"/>
      <c r="AL57" s="510"/>
      <c r="AM57" s="510"/>
      <c r="AN57" s="189"/>
    </row>
    <row r="58" spans="2:40" s="172" customFormat="1" ht="14.1" customHeight="1">
      <c r="B58" s="95"/>
      <c r="C58" s="847"/>
      <c r="D58" s="849"/>
      <c r="E58" s="372"/>
      <c r="F58" s="852"/>
      <c r="G58" s="844"/>
      <c r="H58" s="124"/>
      <c r="I58" s="162"/>
      <c r="J58" s="125"/>
      <c r="K58" s="119"/>
      <c r="L58" s="126"/>
      <c r="M58" s="163"/>
      <c r="N58" s="185"/>
      <c r="O58" s="119"/>
      <c r="P58" s="126"/>
      <c r="Q58" s="163"/>
      <c r="R58" s="163"/>
      <c r="S58" s="163"/>
      <c r="T58" s="233"/>
      <c r="U58" s="145"/>
      <c r="V58" s="164">
        <f>SUM(V52:V57)</f>
        <v>0</v>
      </c>
      <c r="W58" s="185"/>
      <c r="X58" s="180"/>
      <c r="Y58" s="186"/>
      <c r="Z58" s="164">
        <f>SUM(Z52:Z57)</f>
        <v>0</v>
      </c>
      <c r="AA58" s="188"/>
      <c r="AB58" s="164">
        <f t="shared" ref="AB58:AM58" si="17">SUM(AB52:AB57)</f>
        <v>0</v>
      </c>
      <c r="AC58" s="164">
        <f t="shared" si="17"/>
        <v>0</v>
      </c>
      <c r="AD58" s="164">
        <f t="shared" si="17"/>
        <v>0</v>
      </c>
      <c r="AE58" s="164">
        <f t="shared" si="17"/>
        <v>0</v>
      </c>
      <c r="AF58" s="164">
        <f t="shared" si="17"/>
        <v>0</v>
      </c>
      <c r="AG58" s="164">
        <f t="shared" si="17"/>
        <v>0</v>
      </c>
      <c r="AH58" s="164">
        <f t="shared" si="17"/>
        <v>0</v>
      </c>
      <c r="AI58" s="164">
        <f t="shared" si="17"/>
        <v>0</v>
      </c>
      <c r="AJ58" s="164">
        <f t="shared" si="17"/>
        <v>0</v>
      </c>
      <c r="AK58" s="164">
        <f t="shared" si="17"/>
        <v>0</v>
      </c>
      <c r="AL58" s="164">
        <f t="shared" si="17"/>
        <v>0</v>
      </c>
      <c r="AM58" s="164">
        <f t="shared" si="17"/>
        <v>0</v>
      </c>
      <c r="AN58" s="189"/>
    </row>
    <row r="59" spans="2:40" s="172" customFormat="1" ht="14.1" customHeight="1">
      <c r="B59" s="95"/>
      <c r="C59" s="357"/>
      <c r="D59" s="239"/>
      <c r="E59" s="372"/>
      <c r="F59" s="367"/>
      <c r="G59" s="240"/>
      <c r="H59" s="124"/>
      <c r="I59" s="145"/>
      <c r="J59" s="125"/>
      <c r="K59" s="119"/>
      <c r="L59" s="126"/>
      <c r="M59" s="241"/>
      <c r="N59" s="185"/>
      <c r="O59" s="119"/>
      <c r="P59" s="126"/>
      <c r="Q59" s="241"/>
      <c r="R59" s="241"/>
      <c r="S59" s="241"/>
      <c r="T59" s="242"/>
      <c r="U59" s="145"/>
      <c r="V59" s="243"/>
      <c r="W59" s="185"/>
      <c r="X59" s="180"/>
      <c r="Y59" s="186"/>
      <c r="Z59" s="243"/>
      <c r="AA59" s="188"/>
      <c r="AB59" s="243"/>
      <c r="AC59" s="243"/>
      <c r="AD59" s="243"/>
      <c r="AE59" s="243"/>
      <c r="AF59" s="243"/>
      <c r="AG59" s="243"/>
      <c r="AH59" s="243"/>
      <c r="AI59" s="243"/>
      <c r="AJ59" s="243"/>
      <c r="AK59" s="243"/>
      <c r="AL59" s="243"/>
      <c r="AM59" s="243"/>
      <c r="AN59" s="189"/>
    </row>
    <row r="60" spans="2:40" s="172" customFormat="1" ht="14.1" customHeight="1">
      <c r="B60" s="95"/>
      <c r="C60" s="357"/>
      <c r="D60" s="239"/>
      <c r="E60" s="372"/>
      <c r="F60" s="367"/>
      <c r="G60" s="240"/>
      <c r="H60" s="124"/>
      <c r="I60" s="145"/>
      <c r="J60" s="125"/>
      <c r="K60" s="119"/>
      <c r="L60" s="126"/>
      <c r="M60" s="241"/>
      <c r="N60" s="185"/>
      <c r="O60" s="119"/>
      <c r="P60" s="126"/>
      <c r="Q60" s="241"/>
      <c r="R60" s="241"/>
      <c r="S60" s="241"/>
      <c r="T60" s="242"/>
      <c r="U60" s="145"/>
      <c r="V60" s="243"/>
      <c r="W60" s="185"/>
      <c r="X60" s="180"/>
      <c r="Y60" s="186"/>
      <c r="Z60" s="243"/>
      <c r="AA60" s="188"/>
      <c r="AB60" s="243"/>
      <c r="AC60" s="243"/>
      <c r="AD60" s="243"/>
      <c r="AE60" s="243"/>
      <c r="AF60" s="243"/>
      <c r="AG60" s="243"/>
      <c r="AH60" s="243"/>
      <c r="AI60" s="243"/>
      <c r="AJ60" s="243"/>
      <c r="AK60" s="243"/>
      <c r="AL60" s="243"/>
      <c r="AM60" s="243"/>
      <c r="AN60" s="189"/>
    </row>
    <row r="61" spans="2:40" s="172" customFormat="1" ht="14.1" customHeight="1" thickBot="1">
      <c r="B61" s="95"/>
      <c r="C61" s="357"/>
      <c r="D61" s="239"/>
      <c r="E61" s="372"/>
      <c r="F61" s="367"/>
      <c r="G61" s="240"/>
      <c r="H61" s="124"/>
      <c r="I61" s="145"/>
      <c r="J61" s="125"/>
      <c r="K61" s="119"/>
      <c r="L61" s="126"/>
      <c r="M61" s="241"/>
      <c r="N61" s="185"/>
      <c r="O61" s="119"/>
      <c r="P61" s="126"/>
      <c r="Q61" s="241"/>
      <c r="R61" s="241"/>
      <c r="S61" s="241"/>
      <c r="T61" s="242"/>
      <c r="U61" s="145"/>
      <c r="V61" s="244">
        <f>+V18+V26+V34+V42+V50+V58</f>
        <v>0</v>
      </c>
      <c r="W61" s="185"/>
      <c r="X61" s="180"/>
      <c r="Y61" s="186"/>
      <c r="Z61" s="244">
        <f>+Z18+Z26+Z34+Z42+Z50+Z58</f>
        <v>0</v>
      </c>
      <c r="AA61" s="188"/>
      <c r="AB61" s="244">
        <f t="shared" ref="AB61:AM61" si="18">+AB18+AB26+AB34+AB42+AB50+AB58</f>
        <v>0</v>
      </c>
      <c r="AC61" s="244">
        <f t="shared" si="18"/>
        <v>0</v>
      </c>
      <c r="AD61" s="244">
        <f t="shared" si="18"/>
        <v>0</v>
      </c>
      <c r="AE61" s="244">
        <f t="shared" si="18"/>
        <v>0</v>
      </c>
      <c r="AF61" s="244">
        <f t="shared" si="18"/>
        <v>0</v>
      </c>
      <c r="AG61" s="244">
        <f t="shared" si="18"/>
        <v>0</v>
      </c>
      <c r="AH61" s="244">
        <f t="shared" si="18"/>
        <v>0</v>
      </c>
      <c r="AI61" s="244">
        <f t="shared" si="18"/>
        <v>0</v>
      </c>
      <c r="AJ61" s="244">
        <f t="shared" si="18"/>
        <v>0</v>
      </c>
      <c r="AK61" s="244">
        <f t="shared" si="18"/>
        <v>0</v>
      </c>
      <c r="AL61" s="244">
        <f t="shared" si="18"/>
        <v>0</v>
      </c>
      <c r="AM61" s="244">
        <f t="shared" si="18"/>
        <v>0</v>
      </c>
      <c r="AN61" s="189"/>
    </row>
    <row r="62" spans="2:40" s="16" customFormat="1" ht="14.1" customHeight="1" thickBot="1">
      <c r="B62" s="105"/>
      <c r="C62" s="358"/>
      <c r="D62" s="98"/>
      <c r="E62" s="373"/>
      <c r="F62" s="225"/>
      <c r="G62" s="107"/>
      <c r="H62" s="127"/>
      <c r="I62" s="107"/>
      <c r="J62" s="128"/>
      <c r="K62" s="119"/>
      <c r="L62" s="129"/>
      <c r="M62" s="225"/>
      <c r="N62" s="192"/>
      <c r="O62" s="119"/>
      <c r="P62" s="129"/>
      <c r="Q62" s="225"/>
      <c r="R62" s="225"/>
      <c r="S62" s="225"/>
      <c r="T62" s="235"/>
      <c r="U62" s="107"/>
      <c r="V62" s="158"/>
      <c r="W62" s="192"/>
      <c r="X62" s="180"/>
      <c r="Y62" s="193"/>
      <c r="Z62" s="194"/>
      <c r="AA62" s="195"/>
      <c r="AB62" s="194"/>
      <c r="AC62" s="194"/>
      <c r="AD62" s="194"/>
      <c r="AE62" s="194"/>
      <c r="AF62" s="194"/>
      <c r="AG62" s="194"/>
      <c r="AH62" s="194"/>
      <c r="AI62" s="194"/>
      <c r="AJ62" s="194"/>
      <c r="AK62" s="194"/>
      <c r="AL62" s="194"/>
      <c r="AM62" s="194"/>
      <c r="AN62" s="196"/>
    </row>
    <row r="63" spans="2:40" s="16" customFormat="1" ht="14.1" customHeight="1">
      <c r="C63" s="46"/>
      <c r="D63" s="1"/>
      <c r="E63" s="103"/>
      <c r="F63" s="222"/>
      <c r="G63" s="83"/>
      <c r="H63" s="130"/>
      <c r="I63" s="83"/>
      <c r="J63" s="130"/>
      <c r="K63" s="130"/>
      <c r="L63" s="130"/>
      <c r="M63" s="222"/>
      <c r="N63" s="197"/>
      <c r="O63" s="130"/>
      <c r="P63" s="130"/>
      <c r="Q63" s="222"/>
      <c r="R63" s="222"/>
      <c r="S63" s="222"/>
      <c r="T63" s="231"/>
      <c r="U63" s="83"/>
      <c r="V63" s="154"/>
      <c r="W63" s="197"/>
      <c r="X63" s="197"/>
      <c r="Y63" s="197"/>
      <c r="Z63" s="172"/>
      <c r="AA63" s="173"/>
      <c r="AB63" s="172"/>
      <c r="AC63" s="172"/>
      <c r="AD63" s="172"/>
      <c r="AE63" s="172"/>
      <c r="AF63" s="172"/>
      <c r="AG63" s="172"/>
      <c r="AH63" s="172"/>
      <c r="AI63" s="172"/>
      <c r="AJ63" s="172"/>
      <c r="AK63" s="172"/>
      <c r="AL63" s="172"/>
      <c r="AM63" s="172"/>
      <c r="AN63" s="170"/>
    </row>
    <row r="64" spans="2:40" s="16" customFormat="1" ht="14.1" customHeight="1">
      <c r="C64" s="46"/>
      <c r="D64" s="1"/>
      <c r="E64" s="103"/>
      <c r="F64" s="222"/>
      <c r="G64" s="83"/>
      <c r="H64" s="130"/>
      <c r="I64" s="83"/>
      <c r="J64" s="130"/>
      <c r="K64" s="130"/>
      <c r="L64" s="130"/>
      <c r="M64" s="222"/>
      <c r="N64" s="197"/>
      <c r="O64" s="130"/>
      <c r="P64" s="130"/>
      <c r="Q64" s="222"/>
      <c r="R64" s="222"/>
      <c r="S64" s="222"/>
      <c r="T64" s="231"/>
      <c r="U64" s="83"/>
      <c r="V64" s="154"/>
      <c r="W64" s="197"/>
      <c r="X64" s="197"/>
      <c r="Y64" s="197"/>
      <c r="Z64" s="172"/>
      <c r="AA64" s="173"/>
      <c r="AB64" s="172"/>
      <c r="AC64" s="172"/>
      <c r="AD64" s="172"/>
      <c r="AE64" s="172"/>
      <c r="AF64" s="172"/>
      <c r="AG64" s="172"/>
      <c r="AH64" s="172"/>
      <c r="AI64" s="172"/>
      <c r="AJ64" s="172"/>
      <c r="AK64" s="172"/>
      <c r="AL64" s="172"/>
      <c r="AM64" s="172"/>
      <c r="AN64" s="170"/>
    </row>
    <row r="65" spans="2:40" s="16" customFormat="1" ht="14.1" customHeight="1" thickBot="1">
      <c r="C65" s="46"/>
      <c r="D65" s="1"/>
      <c r="E65" s="103"/>
      <c r="F65" s="222"/>
      <c r="G65" s="83"/>
      <c r="H65" s="130"/>
      <c r="I65" s="83"/>
      <c r="J65" s="130"/>
      <c r="K65" s="130"/>
      <c r="L65" s="130"/>
      <c r="M65" s="222"/>
      <c r="N65" s="197"/>
      <c r="O65" s="130"/>
      <c r="P65" s="130"/>
      <c r="Q65" s="222"/>
      <c r="R65" s="222"/>
      <c r="S65" s="222"/>
      <c r="T65" s="231"/>
      <c r="U65" s="83"/>
      <c r="V65" s="154"/>
      <c r="W65" s="197"/>
      <c r="X65" s="197"/>
      <c r="Y65" s="197"/>
      <c r="Z65" s="172"/>
      <c r="AA65" s="173"/>
      <c r="AB65" s="172"/>
      <c r="AC65" s="172"/>
      <c r="AD65" s="172"/>
      <c r="AE65" s="172"/>
      <c r="AF65" s="172"/>
      <c r="AG65" s="172"/>
      <c r="AH65" s="172"/>
      <c r="AI65" s="172"/>
      <c r="AJ65" s="172"/>
      <c r="AK65" s="172"/>
      <c r="AL65" s="172"/>
      <c r="AM65" s="172"/>
      <c r="AN65" s="170"/>
    </row>
    <row r="66" spans="2:40" ht="14.1" customHeight="1">
      <c r="B66" s="245"/>
      <c r="C66" s="252"/>
      <c r="D66" s="108"/>
      <c r="E66" s="374"/>
      <c r="F66" s="252"/>
      <c r="G66" s="246"/>
      <c r="H66" s="131"/>
      <c r="I66" s="246"/>
      <c r="J66" s="132"/>
      <c r="K66" s="119"/>
      <c r="L66" s="133"/>
      <c r="M66" s="252"/>
      <c r="N66" s="198"/>
      <c r="O66" s="119"/>
      <c r="P66" s="133"/>
      <c r="Q66" s="252"/>
      <c r="R66" s="252"/>
      <c r="S66" s="252"/>
      <c r="T66" s="253"/>
      <c r="U66" s="246"/>
      <c r="V66" s="254"/>
      <c r="W66" s="198"/>
      <c r="X66" s="180"/>
      <c r="Y66" s="199"/>
      <c r="Z66" s="200"/>
      <c r="AA66" s="201"/>
      <c r="AB66" s="200"/>
      <c r="AC66" s="200"/>
      <c r="AD66" s="200"/>
      <c r="AE66" s="200"/>
      <c r="AF66" s="200"/>
      <c r="AG66" s="200"/>
      <c r="AH66" s="200"/>
      <c r="AI66" s="200"/>
      <c r="AJ66" s="200"/>
      <c r="AK66" s="200"/>
      <c r="AL66" s="200"/>
      <c r="AM66" s="200"/>
      <c r="AN66" s="202"/>
    </row>
    <row r="67" spans="2:40" ht="14.1" customHeight="1">
      <c r="B67" s="109"/>
      <c r="C67" s="845">
        <v>4.2</v>
      </c>
      <c r="D67" s="842"/>
      <c r="E67" s="375"/>
      <c r="F67" s="850" t="s">
        <v>218</v>
      </c>
      <c r="G67" s="842"/>
      <c r="H67" s="134"/>
      <c r="I67" s="84"/>
      <c r="J67" s="135"/>
      <c r="K67" s="119"/>
      <c r="L67" s="136"/>
      <c r="M67" s="447"/>
      <c r="N67" s="203"/>
      <c r="O67" s="119"/>
      <c r="P67" s="136"/>
      <c r="Q67" s="447"/>
      <c r="R67" s="447"/>
      <c r="S67" s="447"/>
      <c r="T67" s="509"/>
      <c r="U67" s="250"/>
      <c r="V67" s="156">
        <f t="shared" ref="V67:V72" si="19">+S67*T67</f>
        <v>0</v>
      </c>
      <c r="W67" s="203"/>
      <c r="X67" s="180"/>
      <c r="Y67" s="204"/>
      <c r="Z67" s="187">
        <f t="shared" ref="Z67:Z72" si="20">+SUM(AB67:AM67)</f>
        <v>0</v>
      </c>
      <c r="AA67" s="205"/>
      <c r="AB67" s="510"/>
      <c r="AC67" s="510"/>
      <c r="AD67" s="510"/>
      <c r="AE67" s="510"/>
      <c r="AF67" s="510"/>
      <c r="AG67" s="510"/>
      <c r="AH67" s="510"/>
      <c r="AI67" s="510"/>
      <c r="AJ67" s="510"/>
      <c r="AK67" s="510"/>
      <c r="AL67" s="510"/>
      <c r="AM67" s="510"/>
      <c r="AN67" s="206"/>
    </row>
    <row r="68" spans="2:40" ht="14.1" customHeight="1">
      <c r="B68" s="109"/>
      <c r="C68" s="846"/>
      <c r="D68" s="848"/>
      <c r="E68" s="375"/>
      <c r="F68" s="851"/>
      <c r="G68" s="843"/>
      <c r="H68" s="134"/>
      <c r="I68" s="84"/>
      <c r="J68" s="135"/>
      <c r="K68" s="119"/>
      <c r="L68" s="136"/>
      <c r="M68" s="447"/>
      <c r="N68" s="203"/>
      <c r="O68" s="119"/>
      <c r="P68" s="136"/>
      <c r="Q68" s="447"/>
      <c r="R68" s="447"/>
      <c r="S68" s="447"/>
      <c r="T68" s="509"/>
      <c r="U68" s="250"/>
      <c r="V68" s="156">
        <f t="shared" si="19"/>
        <v>0</v>
      </c>
      <c r="W68" s="203"/>
      <c r="X68" s="180"/>
      <c r="Y68" s="204"/>
      <c r="Z68" s="187">
        <f t="shared" si="20"/>
        <v>0</v>
      </c>
      <c r="AA68" s="205"/>
      <c r="AB68" s="510"/>
      <c r="AC68" s="510"/>
      <c r="AD68" s="510"/>
      <c r="AE68" s="510"/>
      <c r="AF68" s="510"/>
      <c r="AG68" s="510"/>
      <c r="AH68" s="510"/>
      <c r="AI68" s="510"/>
      <c r="AJ68" s="510"/>
      <c r="AK68" s="510"/>
      <c r="AL68" s="510"/>
      <c r="AM68" s="510"/>
      <c r="AN68" s="206"/>
    </row>
    <row r="69" spans="2:40" ht="14.1" customHeight="1">
      <c r="B69" s="109"/>
      <c r="C69" s="846"/>
      <c r="D69" s="848"/>
      <c r="E69" s="375"/>
      <c r="F69" s="851"/>
      <c r="G69" s="843"/>
      <c r="H69" s="134"/>
      <c r="I69" s="84"/>
      <c r="J69" s="135"/>
      <c r="K69" s="119"/>
      <c r="L69" s="136"/>
      <c r="M69" s="447"/>
      <c r="N69" s="203"/>
      <c r="O69" s="119"/>
      <c r="P69" s="136"/>
      <c r="Q69" s="447"/>
      <c r="R69" s="447"/>
      <c r="S69" s="447"/>
      <c r="T69" s="509"/>
      <c r="U69" s="250"/>
      <c r="V69" s="156">
        <f t="shared" si="19"/>
        <v>0</v>
      </c>
      <c r="W69" s="203"/>
      <c r="X69" s="180"/>
      <c r="Y69" s="204"/>
      <c r="Z69" s="187">
        <f t="shared" si="20"/>
        <v>0</v>
      </c>
      <c r="AA69" s="205"/>
      <c r="AB69" s="510"/>
      <c r="AC69" s="510"/>
      <c r="AD69" s="510"/>
      <c r="AE69" s="510"/>
      <c r="AF69" s="510"/>
      <c r="AG69" s="510"/>
      <c r="AH69" s="510"/>
      <c r="AI69" s="510"/>
      <c r="AJ69" s="510"/>
      <c r="AK69" s="510"/>
      <c r="AL69" s="510"/>
      <c r="AM69" s="510"/>
      <c r="AN69" s="206"/>
    </row>
    <row r="70" spans="2:40" ht="14.1" customHeight="1">
      <c r="B70" s="109"/>
      <c r="C70" s="846"/>
      <c r="D70" s="848"/>
      <c r="E70" s="375"/>
      <c r="F70" s="851"/>
      <c r="G70" s="843"/>
      <c r="H70" s="134"/>
      <c r="I70" s="84"/>
      <c r="J70" s="135"/>
      <c r="K70" s="119"/>
      <c r="L70" s="136"/>
      <c r="M70" s="447"/>
      <c r="N70" s="203"/>
      <c r="O70" s="119"/>
      <c r="P70" s="136"/>
      <c r="Q70" s="447"/>
      <c r="R70" s="447"/>
      <c r="S70" s="447"/>
      <c r="T70" s="509"/>
      <c r="U70" s="250"/>
      <c r="V70" s="156">
        <f t="shared" si="19"/>
        <v>0</v>
      </c>
      <c r="W70" s="203"/>
      <c r="X70" s="180"/>
      <c r="Y70" s="204"/>
      <c r="Z70" s="187">
        <f t="shared" si="20"/>
        <v>0</v>
      </c>
      <c r="AA70" s="205"/>
      <c r="AB70" s="510"/>
      <c r="AC70" s="510"/>
      <c r="AD70" s="510"/>
      <c r="AE70" s="510"/>
      <c r="AF70" s="510"/>
      <c r="AG70" s="510"/>
      <c r="AH70" s="510"/>
      <c r="AI70" s="510"/>
      <c r="AJ70" s="510"/>
      <c r="AK70" s="510"/>
      <c r="AL70" s="510"/>
      <c r="AM70" s="510"/>
      <c r="AN70" s="206"/>
    </row>
    <row r="71" spans="2:40" ht="14.1" customHeight="1">
      <c r="B71" s="109"/>
      <c r="C71" s="846"/>
      <c r="D71" s="848"/>
      <c r="E71" s="375"/>
      <c r="F71" s="851"/>
      <c r="G71" s="843"/>
      <c r="H71" s="134"/>
      <c r="I71" s="84"/>
      <c r="J71" s="135"/>
      <c r="K71" s="119"/>
      <c r="L71" s="136"/>
      <c r="M71" s="447"/>
      <c r="N71" s="203"/>
      <c r="O71" s="119"/>
      <c r="P71" s="136"/>
      <c r="Q71" s="447"/>
      <c r="R71" s="447"/>
      <c r="S71" s="447"/>
      <c r="T71" s="509"/>
      <c r="U71" s="250"/>
      <c r="V71" s="156">
        <f t="shared" si="19"/>
        <v>0</v>
      </c>
      <c r="W71" s="203"/>
      <c r="X71" s="180"/>
      <c r="Y71" s="204"/>
      <c r="Z71" s="187">
        <f t="shared" si="20"/>
        <v>0</v>
      </c>
      <c r="AA71" s="205"/>
      <c r="AB71" s="510"/>
      <c r="AC71" s="510"/>
      <c r="AD71" s="510"/>
      <c r="AE71" s="510"/>
      <c r="AF71" s="510"/>
      <c r="AG71" s="510"/>
      <c r="AH71" s="510"/>
      <c r="AI71" s="510"/>
      <c r="AJ71" s="510"/>
      <c r="AK71" s="510"/>
      <c r="AL71" s="510"/>
      <c r="AM71" s="510"/>
      <c r="AN71" s="206"/>
    </row>
    <row r="72" spans="2:40" ht="14.1" customHeight="1">
      <c r="B72" s="109"/>
      <c r="C72" s="846"/>
      <c r="D72" s="848"/>
      <c r="E72" s="375"/>
      <c r="F72" s="851"/>
      <c r="G72" s="843"/>
      <c r="H72" s="134"/>
      <c r="I72" s="84"/>
      <c r="J72" s="135"/>
      <c r="K72" s="119"/>
      <c r="L72" s="136"/>
      <c r="M72" s="447"/>
      <c r="N72" s="203"/>
      <c r="O72" s="119"/>
      <c r="P72" s="136"/>
      <c r="Q72" s="447"/>
      <c r="R72" s="447"/>
      <c r="S72" s="447"/>
      <c r="T72" s="509"/>
      <c r="U72" s="250"/>
      <c r="V72" s="156">
        <f t="shared" si="19"/>
        <v>0</v>
      </c>
      <c r="W72" s="203"/>
      <c r="X72" s="180"/>
      <c r="Y72" s="204"/>
      <c r="Z72" s="187">
        <f t="shared" si="20"/>
        <v>0</v>
      </c>
      <c r="AA72" s="205"/>
      <c r="AB72" s="510"/>
      <c r="AC72" s="510"/>
      <c r="AD72" s="510"/>
      <c r="AE72" s="510"/>
      <c r="AF72" s="510"/>
      <c r="AG72" s="510"/>
      <c r="AH72" s="510"/>
      <c r="AI72" s="510"/>
      <c r="AJ72" s="510"/>
      <c r="AK72" s="510"/>
      <c r="AL72" s="510"/>
      <c r="AM72" s="510"/>
      <c r="AN72" s="206"/>
    </row>
    <row r="73" spans="2:40" ht="14.1" customHeight="1">
      <c r="B73" s="109"/>
      <c r="C73" s="846"/>
      <c r="D73" s="848"/>
      <c r="E73" s="375"/>
      <c r="F73" s="852"/>
      <c r="G73" s="844"/>
      <c r="H73" s="134"/>
      <c r="I73" s="162"/>
      <c r="J73" s="135"/>
      <c r="K73" s="119"/>
      <c r="L73" s="136"/>
      <c r="M73" s="163"/>
      <c r="N73" s="203"/>
      <c r="O73" s="119"/>
      <c r="P73" s="136"/>
      <c r="Q73" s="163"/>
      <c r="R73" s="163"/>
      <c r="S73" s="163"/>
      <c r="T73" s="233"/>
      <c r="U73" s="250"/>
      <c r="V73" s="164">
        <f>SUM(V67:V72)</f>
        <v>0</v>
      </c>
      <c r="W73" s="203"/>
      <c r="X73" s="180"/>
      <c r="Y73" s="204"/>
      <c r="Z73" s="164">
        <f>SUM(Z67:Z72)</f>
        <v>0</v>
      </c>
      <c r="AA73" s="205"/>
      <c r="AB73" s="164">
        <f t="shared" ref="AB73:AM73" si="21">SUM(AB67:AB72)</f>
        <v>0</v>
      </c>
      <c r="AC73" s="164">
        <f t="shared" si="21"/>
        <v>0</v>
      </c>
      <c r="AD73" s="164">
        <f t="shared" si="21"/>
        <v>0</v>
      </c>
      <c r="AE73" s="164">
        <f t="shared" si="21"/>
        <v>0</v>
      </c>
      <c r="AF73" s="164">
        <f t="shared" si="21"/>
        <v>0</v>
      </c>
      <c r="AG73" s="164">
        <f t="shared" si="21"/>
        <v>0</v>
      </c>
      <c r="AH73" s="164">
        <f t="shared" si="21"/>
        <v>0</v>
      </c>
      <c r="AI73" s="164">
        <f t="shared" si="21"/>
        <v>0</v>
      </c>
      <c r="AJ73" s="164">
        <f t="shared" si="21"/>
        <v>0</v>
      </c>
      <c r="AK73" s="164">
        <f t="shared" si="21"/>
        <v>0</v>
      </c>
      <c r="AL73" s="164">
        <f t="shared" si="21"/>
        <v>0</v>
      </c>
      <c r="AM73" s="164">
        <f t="shared" si="21"/>
        <v>0</v>
      </c>
      <c r="AN73" s="206"/>
    </row>
    <row r="74" spans="2:40" ht="8.1" customHeight="1">
      <c r="B74" s="109"/>
      <c r="C74" s="846"/>
      <c r="D74" s="848"/>
      <c r="E74" s="375"/>
      <c r="F74" s="226"/>
      <c r="G74" s="110"/>
      <c r="H74" s="134"/>
      <c r="I74" s="110"/>
      <c r="J74" s="135"/>
      <c r="K74" s="119"/>
      <c r="L74" s="136"/>
      <c r="M74" s="226"/>
      <c r="N74" s="203"/>
      <c r="O74" s="119"/>
      <c r="P74" s="136"/>
      <c r="Q74" s="226"/>
      <c r="R74" s="226"/>
      <c r="S74" s="226"/>
      <c r="T74" s="236"/>
      <c r="U74" s="110"/>
      <c r="V74" s="159"/>
      <c r="W74" s="203"/>
      <c r="X74" s="180"/>
      <c r="Y74" s="204"/>
      <c r="Z74" s="207"/>
      <c r="AA74" s="208"/>
      <c r="AB74" s="207"/>
      <c r="AC74" s="207"/>
      <c r="AD74" s="207"/>
      <c r="AE74" s="207"/>
      <c r="AF74" s="207"/>
      <c r="AG74" s="207"/>
      <c r="AH74" s="207"/>
      <c r="AI74" s="207"/>
      <c r="AJ74" s="207"/>
      <c r="AK74" s="207"/>
      <c r="AL74" s="207"/>
      <c r="AM74" s="207"/>
      <c r="AN74" s="206"/>
    </row>
    <row r="75" spans="2:40" ht="14.1" customHeight="1">
      <c r="B75" s="109"/>
      <c r="C75" s="846"/>
      <c r="D75" s="848"/>
      <c r="E75" s="375"/>
      <c r="F75" s="850" t="s">
        <v>219</v>
      </c>
      <c r="G75" s="842"/>
      <c r="H75" s="134"/>
      <c r="I75" s="84"/>
      <c r="J75" s="135"/>
      <c r="K75" s="119"/>
      <c r="L75" s="136"/>
      <c r="M75" s="447"/>
      <c r="N75" s="203"/>
      <c r="O75" s="119"/>
      <c r="P75" s="136"/>
      <c r="Q75" s="447"/>
      <c r="R75" s="447"/>
      <c r="S75" s="447"/>
      <c r="T75" s="509"/>
      <c r="U75" s="250"/>
      <c r="V75" s="156">
        <f t="shared" ref="V75:V80" si="22">+S75*T75</f>
        <v>0</v>
      </c>
      <c r="W75" s="203"/>
      <c r="X75" s="180"/>
      <c r="Y75" s="204"/>
      <c r="Z75" s="187">
        <f t="shared" ref="Z75:Z80" si="23">+SUM(AB75:AM75)</f>
        <v>0</v>
      </c>
      <c r="AA75" s="205"/>
      <c r="AB75" s="510"/>
      <c r="AC75" s="510"/>
      <c r="AD75" s="510"/>
      <c r="AE75" s="510"/>
      <c r="AF75" s="510"/>
      <c r="AG75" s="510"/>
      <c r="AH75" s="510"/>
      <c r="AI75" s="510"/>
      <c r="AJ75" s="510"/>
      <c r="AK75" s="510"/>
      <c r="AL75" s="510"/>
      <c r="AM75" s="510"/>
      <c r="AN75" s="206"/>
    </row>
    <row r="76" spans="2:40" ht="14.1" customHeight="1">
      <c r="B76" s="109"/>
      <c r="C76" s="846"/>
      <c r="D76" s="848"/>
      <c r="E76" s="375"/>
      <c r="F76" s="851"/>
      <c r="G76" s="843"/>
      <c r="H76" s="134"/>
      <c r="I76" s="84"/>
      <c r="J76" s="135"/>
      <c r="K76" s="119"/>
      <c r="L76" s="136"/>
      <c r="M76" s="447"/>
      <c r="N76" s="203"/>
      <c r="O76" s="119"/>
      <c r="P76" s="136"/>
      <c r="Q76" s="447"/>
      <c r="R76" s="447"/>
      <c r="S76" s="447"/>
      <c r="T76" s="509"/>
      <c r="U76" s="250"/>
      <c r="V76" s="156">
        <f t="shared" si="22"/>
        <v>0</v>
      </c>
      <c r="W76" s="203"/>
      <c r="X76" s="180"/>
      <c r="Y76" s="204"/>
      <c r="Z76" s="187">
        <f t="shared" si="23"/>
        <v>0</v>
      </c>
      <c r="AA76" s="205"/>
      <c r="AB76" s="510"/>
      <c r="AC76" s="510"/>
      <c r="AD76" s="510"/>
      <c r="AE76" s="510"/>
      <c r="AF76" s="510"/>
      <c r="AG76" s="510"/>
      <c r="AH76" s="510"/>
      <c r="AI76" s="510"/>
      <c r="AJ76" s="510"/>
      <c r="AK76" s="510"/>
      <c r="AL76" s="510"/>
      <c r="AM76" s="510"/>
      <c r="AN76" s="206"/>
    </row>
    <row r="77" spans="2:40" ht="14.1" customHeight="1">
      <c r="B77" s="109"/>
      <c r="C77" s="846"/>
      <c r="D77" s="848"/>
      <c r="E77" s="375"/>
      <c r="F77" s="851"/>
      <c r="G77" s="843"/>
      <c r="H77" s="134"/>
      <c r="I77" s="84"/>
      <c r="J77" s="135"/>
      <c r="K77" s="119"/>
      <c r="L77" s="136"/>
      <c r="M77" s="447"/>
      <c r="N77" s="203"/>
      <c r="O77" s="119"/>
      <c r="P77" s="136"/>
      <c r="Q77" s="447"/>
      <c r="R77" s="447"/>
      <c r="S77" s="447"/>
      <c r="T77" s="509"/>
      <c r="U77" s="250"/>
      <c r="V77" s="156">
        <f t="shared" si="22"/>
        <v>0</v>
      </c>
      <c r="W77" s="203"/>
      <c r="X77" s="180"/>
      <c r="Y77" s="204"/>
      <c r="Z77" s="187">
        <f t="shared" si="23"/>
        <v>0</v>
      </c>
      <c r="AA77" s="205"/>
      <c r="AB77" s="510"/>
      <c r="AC77" s="510"/>
      <c r="AD77" s="510"/>
      <c r="AE77" s="510"/>
      <c r="AF77" s="510"/>
      <c r="AG77" s="510"/>
      <c r="AH77" s="510"/>
      <c r="AI77" s="510"/>
      <c r="AJ77" s="510"/>
      <c r="AK77" s="510"/>
      <c r="AL77" s="510"/>
      <c r="AM77" s="510"/>
      <c r="AN77" s="206"/>
    </row>
    <row r="78" spans="2:40" s="172" customFormat="1" ht="14.1" customHeight="1">
      <c r="B78" s="109"/>
      <c r="C78" s="846"/>
      <c r="D78" s="848"/>
      <c r="E78" s="375"/>
      <c r="F78" s="851"/>
      <c r="G78" s="843"/>
      <c r="H78" s="134"/>
      <c r="I78" s="84"/>
      <c r="J78" s="135"/>
      <c r="K78" s="119"/>
      <c r="L78" s="136"/>
      <c r="M78" s="447"/>
      <c r="N78" s="203"/>
      <c r="O78" s="119"/>
      <c r="P78" s="136"/>
      <c r="Q78" s="447"/>
      <c r="R78" s="447"/>
      <c r="S78" s="447"/>
      <c r="T78" s="509"/>
      <c r="U78" s="250"/>
      <c r="V78" s="156">
        <f t="shared" si="22"/>
        <v>0</v>
      </c>
      <c r="W78" s="203"/>
      <c r="X78" s="180"/>
      <c r="Y78" s="204"/>
      <c r="Z78" s="187">
        <f t="shared" si="23"/>
        <v>0</v>
      </c>
      <c r="AA78" s="205"/>
      <c r="AB78" s="510"/>
      <c r="AC78" s="510"/>
      <c r="AD78" s="510"/>
      <c r="AE78" s="510"/>
      <c r="AF78" s="510"/>
      <c r="AG78" s="510"/>
      <c r="AH78" s="510"/>
      <c r="AI78" s="510"/>
      <c r="AJ78" s="510"/>
      <c r="AK78" s="510"/>
      <c r="AL78" s="510"/>
      <c r="AM78" s="510"/>
      <c r="AN78" s="206"/>
    </row>
    <row r="79" spans="2:40" s="172" customFormat="1" ht="14.1" customHeight="1">
      <c r="B79" s="109"/>
      <c r="C79" s="846"/>
      <c r="D79" s="848"/>
      <c r="E79" s="375"/>
      <c r="F79" s="851"/>
      <c r="G79" s="843"/>
      <c r="H79" s="134"/>
      <c r="I79" s="84"/>
      <c r="J79" s="135"/>
      <c r="K79" s="119"/>
      <c r="L79" s="136"/>
      <c r="M79" s="447"/>
      <c r="N79" s="203"/>
      <c r="O79" s="119"/>
      <c r="P79" s="136"/>
      <c r="Q79" s="447"/>
      <c r="R79" s="447"/>
      <c r="S79" s="447"/>
      <c r="T79" s="509"/>
      <c r="U79" s="250"/>
      <c r="V79" s="156">
        <f t="shared" si="22"/>
        <v>0</v>
      </c>
      <c r="W79" s="203"/>
      <c r="X79" s="180"/>
      <c r="Y79" s="204"/>
      <c r="Z79" s="187">
        <f t="shared" si="23"/>
        <v>0</v>
      </c>
      <c r="AA79" s="205"/>
      <c r="AB79" s="510"/>
      <c r="AC79" s="510"/>
      <c r="AD79" s="510"/>
      <c r="AE79" s="510"/>
      <c r="AF79" s="510"/>
      <c r="AG79" s="510"/>
      <c r="AH79" s="510"/>
      <c r="AI79" s="510"/>
      <c r="AJ79" s="510"/>
      <c r="AK79" s="510"/>
      <c r="AL79" s="510"/>
      <c r="AM79" s="510"/>
      <c r="AN79" s="206"/>
    </row>
    <row r="80" spans="2:40" s="172" customFormat="1" ht="14.1" customHeight="1">
      <c r="B80" s="109"/>
      <c r="C80" s="846"/>
      <c r="D80" s="848"/>
      <c r="E80" s="375"/>
      <c r="F80" s="851"/>
      <c r="G80" s="843"/>
      <c r="H80" s="134"/>
      <c r="I80" s="84"/>
      <c r="J80" s="135"/>
      <c r="K80" s="119"/>
      <c r="L80" s="136"/>
      <c r="M80" s="447"/>
      <c r="N80" s="203"/>
      <c r="O80" s="119"/>
      <c r="P80" s="136"/>
      <c r="Q80" s="447"/>
      <c r="R80" s="447"/>
      <c r="S80" s="447"/>
      <c r="T80" s="509"/>
      <c r="U80" s="250"/>
      <c r="V80" s="156">
        <f t="shared" si="22"/>
        <v>0</v>
      </c>
      <c r="W80" s="203"/>
      <c r="X80" s="180"/>
      <c r="Y80" s="204"/>
      <c r="Z80" s="187">
        <f t="shared" si="23"/>
        <v>0</v>
      </c>
      <c r="AA80" s="205"/>
      <c r="AB80" s="510"/>
      <c r="AC80" s="510"/>
      <c r="AD80" s="510"/>
      <c r="AE80" s="510"/>
      <c r="AF80" s="510"/>
      <c r="AG80" s="510"/>
      <c r="AH80" s="510"/>
      <c r="AI80" s="510"/>
      <c r="AJ80" s="510"/>
      <c r="AK80" s="510"/>
      <c r="AL80" s="510"/>
      <c r="AM80" s="510"/>
      <c r="AN80" s="206"/>
    </row>
    <row r="81" spans="2:40" s="172" customFormat="1" ht="14.1" customHeight="1">
      <c r="B81" s="109"/>
      <c r="C81" s="846"/>
      <c r="D81" s="848"/>
      <c r="E81" s="375"/>
      <c r="F81" s="852"/>
      <c r="G81" s="844"/>
      <c r="H81" s="134"/>
      <c r="I81" s="162"/>
      <c r="J81" s="135"/>
      <c r="K81" s="119"/>
      <c r="L81" s="136"/>
      <c r="M81" s="163"/>
      <c r="N81" s="203"/>
      <c r="O81" s="119"/>
      <c r="P81" s="136"/>
      <c r="Q81" s="163"/>
      <c r="R81" s="163"/>
      <c r="S81" s="163"/>
      <c r="T81" s="233"/>
      <c r="U81" s="250"/>
      <c r="V81" s="164">
        <f>SUM(V75:V80)</f>
        <v>0</v>
      </c>
      <c r="W81" s="203"/>
      <c r="X81" s="180"/>
      <c r="Y81" s="204"/>
      <c r="Z81" s="164">
        <f>SUM(Z75:Z80)</f>
        <v>0</v>
      </c>
      <c r="AA81" s="205"/>
      <c r="AB81" s="164">
        <f t="shared" ref="AB81:AM81" si="24">SUM(AB75:AB80)</f>
        <v>0</v>
      </c>
      <c r="AC81" s="164">
        <f t="shared" si="24"/>
        <v>0</v>
      </c>
      <c r="AD81" s="164">
        <f t="shared" si="24"/>
        <v>0</v>
      </c>
      <c r="AE81" s="164">
        <f t="shared" si="24"/>
        <v>0</v>
      </c>
      <c r="AF81" s="164">
        <f t="shared" si="24"/>
        <v>0</v>
      </c>
      <c r="AG81" s="164">
        <f t="shared" si="24"/>
        <v>0</v>
      </c>
      <c r="AH81" s="164">
        <f t="shared" si="24"/>
        <v>0</v>
      </c>
      <c r="AI81" s="164">
        <f t="shared" si="24"/>
        <v>0</v>
      </c>
      <c r="AJ81" s="164">
        <f t="shared" si="24"/>
        <v>0</v>
      </c>
      <c r="AK81" s="164">
        <f t="shared" si="24"/>
        <v>0</v>
      </c>
      <c r="AL81" s="164">
        <f t="shared" si="24"/>
        <v>0</v>
      </c>
      <c r="AM81" s="164">
        <f t="shared" si="24"/>
        <v>0</v>
      </c>
      <c r="AN81" s="206"/>
    </row>
    <row r="82" spans="2:40" s="172" customFormat="1" ht="8.1" customHeight="1">
      <c r="B82" s="109"/>
      <c r="C82" s="846"/>
      <c r="D82" s="848"/>
      <c r="E82" s="375"/>
      <c r="F82" s="226"/>
      <c r="G82" s="110"/>
      <c r="H82" s="134"/>
      <c r="I82" s="110"/>
      <c r="J82" s="135"/>
      <c r="K82" s="119"/>
      <c r="L82" s="136"/>
      <c r="M82" s="226"/>
      <c r="N82" s="203"/>
      <c r="O82" s="119"/>
      <c r="P82" s="136"/>
      <c r="Q82" s="226"/>
      <c r="R82" s="226"/>
      <c r="S82" s="226"/>
      <c r="T82" s="236"/>
      <c r="U82" s="110"/>
      <c r="V82" s="159"/>
      <c r="W82" s="203"/>
      <c r="X82" s="180"/>
      <c r="Y82" s="204"/>
      <c r="Z82" s="207"/>
      <c r="AA82" s="208"/>
      <c r="AB82" s="207"/>
      <c r="AC82" s="207"/>
      <c r="AD82" s="207"/>
      <c r="AE82" s="207"/>
      <c r="AF82" s="207"/>
      <c r="AG82" s="207"/>
      <c r="AH82" s="207"/>
      <c r="AI82" s="207"/>
      <c r="AJ82" s="207"/>
      <c r="AK82" s="207"/>
      <c r="AL82" s="207"/>
      <c r="AM82" s="207"/>
      <c r="AN82" s="206"/>
    </row>
    <row r="83" spans="2:40" s="172" customFormat="1" ht="14.1" customHeight="1">
      <c r="B83" s="109"/>
      <c r="C83" s="846"/>
      <c r="D83" s="848"/>
      <c r="E83" s="375"/>
      <c r="F83" s="850" t="s">
        <v>220</v>
      </c>
      <c r="G83" s="842"/>
      <c r="H83" s="134"/>
      <c r="I83" s="84"/>
      <c r="J83" s="135"/>
      <c r="K83" s="119"/>
      <c r="L83" s="136"/>
      <c r="M83" s="447"/>
      <c r="N83" s="203"/>
      <c r="O83" s="119"/>
      <c r="P83" s="136"/>
      <c r="Q83" s="447"/>
      <c r="R83" s="447"/>
      <c r="S83" s="447"/>
      <c r="T83" s="509"/>
      <c r="U83" s="250"/>
      <c r="V83" s="156">
        <f t="shared" ref="V83:V88" si="25">+S83*T83</f>
        <v>0</v>
      </c>
      <c r="W83" s="203"/>
      <c r="X83" s="180"/>
      <c r="Y83" s="204"/>
      <c r="Z83" s="187">
        <f t="shared" ref="Z83:Z88" si="26">+SUM(AB83:AM83)</f>
        <v>0</v>
      </c>
      <c r="AA83" s="205"/>
      <c r="AB83" s="510"/>
      <c r="AC83" s="510"/>
      <c r="AD83" s="510"/>
      <c r="AE83" s="510"/>
      <c r="AF83" s="510"/>
      <c r="AG83" s="510"/>
      <c r="AH83" s="510"/>
      <c r="AI83" s="510"/>
      <c r="AJ83" s="510"/>
      <c r="AK83" s="510"/>
      <c r="AL83" s="510"/>
      <c r="AM83" s="510"/>
      <c r="AN83" s="206"/>
    </row>
    <row r="84" spans="2:40" s="172" customFormat="1" ht="14.1" customHeight="1">
      <c r="B84" s="109"/>
      <c r="C84" s="846"/>
      <c r="D84" s="848"/>
      <c r="E84" s="375"/>
      <c r="F84" s="851"/>
      <c r="G84" s="843"/>
      <c r="H84" s="134"/>
      <c r="I84" s="84"/>
      <c r="J84" s="135"/>
      <c r="K84" s="119"/>
      <c r="L84" s="136"/>
      <c r="M84" s="447"/>
      <c r="N84" s="203"/>
      <c r="O84" s="119"/>
      <c r="P84" s="136"/>
      <c r="Q84" s="447"/>
      <c r="R84" s="447"/>
      <c r="S84" s="447"/>
      <c r="T84" s="509"/>
      <c r="U84" s="250"/>
      <c r="V84" s="156">
        <f t="shared" si="25"/>
        <v>0</v>
      </c>
      <c r="W84" s="203"/>
      <c r="X84" s="180"/>
      <c r="Y84" s="204"/>
      <c r="Z84" s="187">
        <f t="shared" si="26"/>
        <v>0</v>
      </c>
      <c r="AA84" s="205"/>
      <c r="AB84" s="510"/>
      <c r="AC84" s="510"/>
      <c r="AD84" s="510"/>
      <c r="AE84" s="510"/>
      <c r="AF84" s="510"/>
      <c r="AG84" s="510"/>
      <c r="AH84" s="510"/>
      <c r="AI84" s="510"/>
      <c r="AJ84" s="510"/>
      <c r="AK84" s="510"/>
      <c r="AL84" s="510"/>
      <c r="AM84" s="510"/>
      <c r="AN84" s="206"/>
    </row>
    <row r="85" spans="2:40" s="172" customFormat="1" ht="14.1" customHeight="1">
      <c r="B85" s="109"/>
      <c r="C85" s="846"/>
      <c r="D85" s="848"/>
      <c r="E85" s="375"/>
      <c r="F85" s="851"/>
      <c r="G85" s="843"/>
      <c r="H85" s="134"/>
      <c r="I85" s="84"/>
      <c r="J85" s="135"/>
      <c r="K85" s="119"/>
      <c r="L85" s="136"/>
      <c r="M85" s="447"/>
      <c r="N85" s="203"/>
      <c r="O85" s="119"/>
      <c r="P85" s="136"/>
      <c r="Q85" s="447"/>
      <c r="R85" s="447"/>
      <c r="S85" s="447"/>
      <c r="T85" s="509"/>
      <c r="U85" s="250"/>
      <c r="V85" s="156">
        <f t="shared" si="25"/>
        <v>0</v>
      </c>
      <c r="W85" s="203"/>
      <c r="X85" s="180"/>
      <c r="Y85" s="204"/>
      <c r="Z85" s="187">
        <f t="shared" si="26"/>
        <v>0</v>
      </c>
      <c r="AA85" s="205"/>
      <c r="AB85" s="510"/>
      <c r="AC85" s="510"/>
      <c r="AD85" s="510"/>
      <c r="AE85" s="510"/>
      <c r="AF85" s="510"/>
      <c r="AG85" s="510"/>
      <c r="AH85" s="510"/>
      <c r="AI85" s="510"/>
      <c r="AJ85" s="510"/>
      <c r="AK85" s="510"/>
      <c r="AL85" s="510"/>
      <c r="AM85" s="510"/>
      <c r="AN85" s="206"/>
    </row>
    <row r="86" spans="2:40" s="172" customFormat="1" ht="14.1" customHeight="1">
      <c r="B86" s="109"/>
      <c r="C86" s="846"/>
      <c r="D86" s="848"/>
      <c r="E86" s="375"/>
      <c r="F86" s="851"/>
      <c r="G86" s="843"/>
      <c r="H86" s="134"/>
      <c r="I86" s="84"/>
      <c r="J86" s="135"/>
      <c r="K86" s="119"/>
      <c r="L86" s="136"/>
      <c r="M86" s="447"/>
      <c r="N86" s="203"/>
      <c r="O86" s="119"/>
      <c r="P86" s="136"/>
      <c r="Q86" s="447"/>
      <c r="R86" s="447"/>
      <c r="S86" s="447"/>
      <c r="T86" s="509"/>
      <c r="U86" s="250"/>
      <c r="V86" s="156">
        <f t="shared" si="25"/>
        <v>0</v>
      </c>
      <c r="W86" s="203"/>
      <c r="X86" s="180"/>
      <c r="Y86" s="204"/>
      <c r="Z86" s="187">
        <f t="shared" si="26"/>
        <v>0</v>
      </c>
      <c r="AA86" s="205"/>
      <c r="AB86" s="510"/>
      <c r="AC86" s="510"/>
      <c r="AD86" s="510"/>
      <c r="AE86" s="510"/>
      <c r="AF86" s="510"/>
      <c r="AG86" s="510"/>
      <c r="AH86" s="510"/>
      <c r="AI86" s="510"/>
      <c r="AJ86" s="510"/>
      <c r="AK86" s="510"/>
      <c r="AL86" s="510"/>
      <c r="AM86" s="510"/>
      <c r="AN86" s="206"/>
    </row>
    <row r="87" spans="2:40" s="172" customFormat="1" ht="14.1" customHeight="1">
      <c r="B87" s="109"/>
      <c r="C87" s="846"/>
      <c r="D87" s="848"/>
      <c r="E87" s="375"/>
      <c r="F87" s="851"/>
      <c r="G87" s="843"/>
      <c r="H87" s="134"/>
      <c r="I87" s="84"/>
      <c r="J87" s="135"/>
      <c r="K87" s="119"/>
      <c r="L87" s="136"/>
      <c r="M87" s="447"/>
      <c r="N87" s="203"/>
      <c r="O87" s="119"/>
      <c r="P87" s="136"/>
      <c r="Q87" s="447"/>
      <c r="R87" s="447"/>
      <c r="S87" s="447"/>
      <c r="T87" s="509"/>
      <c r="U87" s="250"/>
      <c r="V87" s="156">
        <f t="shared" si="25"/>
        <v>0</v>
      </c>
      <c r="W87" s="203"/>
      <c r="X87" s="180"/>
      <c r="Y87" s="204"/>
      <c r="Z87" s="187">
        <f t="shared" si="26"/>
        <v>0</v>
      </c>
      <c r="AA87" s="205"/>
      <c r="AB87" s="510"/>
      <c r="AC87" s="510"/>
      <c r="AD87" s="510"/>
      <c r="AE87" s="510"/>
      <c r="AF87" s="510"/>
      <c r="AG87" s="510"/>
      <c r="AH87" s="510"/>
      <c r="AI87" s="510"/>
      <c r="AJ87" s="510"/>
      <c r="AK87" s="510"/>
      <c r="AL87" s="510"/>
      <c r="AM87" s="510"/>
      <c r="AN87" s="206"/>
    </row>
    <row r="88" spans="2:40" s="172" customFormat="1" ht="14.1" customHeight="1">
      <c r="B88" s="109"/>
      <c r="C88" s="846"/>
      <c r="D88" s="848"/>
      <c r="E88" s="375"/>
      <c r="F88" s="851"/>
      <c r="G88" s="843"/>
      <c r="H88" s="134"/>
      <c r="I88" s="84"/>
      <c r="J88" s="135"/>
      <c r="K88" s="119"/>
      <c r="L88" s="136"/>
      <c r="M88" s="447"/>
      <c r="N88" s="203"/>
      <c r="O88" s="119"/>
      <c r="P88" s="136"/>
      <c r="Q88" s="447"/>
      <c r="R88" s="447"/>
      <c r="S88" s="447"/>
      <c r="T88" s="509"/>
      <c r="U88" s="250"/>
      <c r="V88" s="156">
        <f t="shared" si="25"/>
        <v>0</v>
      </c>
      <c r="W88" s="203"/>
      <c r="X88" s="180"/>
      <c r="Y88" s="204"/>
      <c r="Z88" s="187">
        <f t="shared" si="26"/>
        <v>0</v>
      </c>
      <c r="AA88" s="205"/>
      <c r="AB88" s="510"/>
      <c r="AC88" s="510"/>
      <c r="AD88" s="510"/>
      <c r="AE88" s="510"/>
      <c r="AF88" s="510"/>
      <c r="AG88" s="510"/>
      <c r="AH88" s="510"/>
      <c r="AI88" s="510"/>
      <c r="AJ88" s="510"/>
      <c r="AK88" s="510"/>
      <c r="AL88" s="510"/>
      <c r="AM88" s="510"/>
      <c r="AN88" s="206"/>
    </row>
    <row r="89" spans="2:40" s="172" customFormat="1" ht="14.1" customHeight="1">
      <c r="B89" s="109"/>
      <c r="C89" s="846"/>
      <c r="D89" s="848"/>
      <c r="E89" s="375"/>
      <c r="F89" s="852"/>
      <c r="G89" s="844"/>
      <c r="H89" s="134"/>
      <c r="I89" s="162"/>
      <c r="J89" s="135"/>
      <c r="K89" s="119"/>
      <c r="L89" s="136"/>
      <c r="M89" s="163"/>
      <c r="N89" s="203"/>
      <c r="O89" s="119"/>
      <c r="P89" s="136"/>
      <c r="Q89" s="163"/>
      <c r="R89" s="163"/>
      <c r="S89" s="163"/>
      <c r="T89" s="233"/>
      <c r="U89" s="250"/>
      <c r="V89" s="164">
        <f>SUM(V83:V88)</f>
        <v>0</v>
      </c>
      <c r="W89" s="203"/>
      <c r="X89" s="180"/>
      <c r="Y89" s="204"/>
      <c r="Z89" s="164">
        <f>SUM(Z83:Z88)</f>
        <v>0</v>
      </c>
      <c r="AA89" s="205"/>
      <c r="AB89" s="164">
        <f t="shared" ref="AB89:AM89" si="27">SUM(AB83:AB88)</f>
        <v>0</v>
      </c>
      <c r="AC89" s="164">
        <f t="shared" si="27"/>
        <v>0</v>
      </c>
      <c r="AD89" s="164">
        <f t="shared" si="27"/>
        <v>0</v>
      </c>
      <c r="AE89" s="164">
        <f t="shared" si="27"/>
        <v>0</v>
      </c>
      <c r="AF89" s="164">
        <f t="shared" si="27"/>
        <v>0</v>
      </c>
      <c r="AG89" s="164">
        <f t="shared" si="27"/>
        <v>0</v>
      </c>
      <c r="AH89" s="164">
        <f t="shared" si="27"/>
        <v>0</v>
      </c>
      <c r="AI89" s="164">
        <f t="shared" si="27"/>
        <v>0</v>
      </c>
      <c r="AJ89" s="164">
        <f t="shared" si="27"/>
        <v>0</v>
      </c>
      <c r="AK89" s="164">
        <f t="shared" si="27"/>
        <v>0</v>
      </c>
      <c r="AL89" s="164">
        <f t="shared" si="27"/>
        <v>0</v>
      </c>
      <c r="AM89" s="164">
        <f t="shared" si="27"/>
        <v>0</v>
      </c>
      <c r="AN89" s="206"/>
    </row>
    <row r="90" spans="2:40" s="172" customFormat="1" ht="8.1" customHeight="1">
      <c r="B90" s="109"/>
      <c r="C90" s="846"/>
      <c r="D90" s="848"/>
      <c r="E90" s="375"/>
      <c r="F90" s="226"/>
      <c r="G90" s="110"/>
      <c r="H90" s="134"/>
      <c r="I90" s="110"/>
      <c r="J90" s="135"/>
      <c r="K90" s="119"/>
      <c r="L90" s="136"/>
      <c r="M90" s="226"/>
      <c r="N90" s="203"/>
      <c r="O90" s="119"/>
      <c r="P90" s="136"/>
      <c r="Q90" s="226"/>
      <c r="R90" s="226"/>
      <c r="S90" s="226"/>
      <c r="T90" s="236"/>
      <c r="U90" s="110"/>
      <c r="V90" s="159"/>
      <c r="W90" s="203"/>
      <c r="X90" s="180"/>
      <c r="Y90" s="204"/>
      <c r="Z90" s="207"/>
      <c r="AA90" s="208"/>
      <c r="AB90" s="207"/>
      <c r="AC90" s="207"/>
      <c r="AD90" s="207"/>
      <c r="AE90" s="207"/>
      <c r="AF90" s="207"/>
      <c r="AG90" s="207"/>
      <c r="AH90" s="207"/>
      <c r="AI90" s="207"/>
      <c r="AJ90" s="207"/>
      <c r="AK90" s="207"/>
      <c r="AL90" s="207"/>
      <c r="AM90" s="207"/>
      <c r="AN90" s="206"/>
    </row>
    <row r="91" spans="2:40" s="172" customFormat="1" ht="14.1" customHeight="1">
      <c r="B91" s="109"/>
      <c r="C91" s="846"/>
      <c r="D91" s="848"/>
      <c r="E91" s="375"/>
      <c r="F91" s="850" t="s">
        <v>221</v>
      </c>
      <c r="G91" s="842"/>
      <c r="H91" s="134"/>
      <c r="I91" s="84"/>
      <c r="J91" s="135"/>
      <c r="K91" s="119"/>
      <c r="L91" s="136"/>
      <c r="M91" s="447"/>
      <c r="N91" s="203"/>
      <c r="O91" s="119"/>
      <c r="P91" s="136"/>
      <c r="Q91" s="447"/>
      <c r="R91" s="447"/>
      <c r="S91" s="447"/>
      <c r="T91" s="509"/>
      <c r="U91" s="250"/>
      <c r="V91" s="156">
        <f t="shared" ref="V91:V96" si="28">+S91*T91</f>
        <v>0</v>
      </c>
      <c r="W91" s="203"/>
      <c r="X91" s="180"/>
      <c r="Y91" s="204"/>
      <c r="Z91" s="187">
        <f t="shared" ref="Z91:Z96" si="29">+SUM(AB91:AM91)</f>
        <v>0</v>
      </c>
      <c r="AA91" s="205"/>
      <c r="AB91" s="510"/>
      <c r="AC91" s="510"/>
      <c r="AD91" s="510"/>
      <c r="AE91" s="510"/>
      <c r="AF91" s="510"/>
      <c r="AG91" s="510"/>
      <c r="AH91" s="510"/>
      <c r="AI91" s="510"/>
      <c r="AJ91" s="510"/>
      <c r="AK91" s="510"/>
      <c r="AL91" s="510"/>
      <c r="AM91" s="510"/>
      <c r="AN91" s="206"/>
    </row>
    <row r="92" spans="2:40" s="172" customFormat="1" ht="14.1" customHeight="1">
      <c r="B92" s="109"/>
      <c r="C92" s="846"/>
      <c r="D92" s="848"/>
      <c r="E92" s="375"/>
      <c r="F92" s="851"/>
      <c r="G92" s="843"/>
      <c r="H92" s="134"/>
      <c r="I92" s="84"/>
      <c r="J92" s="135"/>
      <c r="K92" s="119"/>
      <c r="L92" s="136"/>
      <c r="M92" s="447"/>
      <c r="N92" s="203"/>
      <c r="O92" s="119"/>
      <c r="P92" s="136"/>
      <c r="Q92" s="447"/>
      <c r="R92" s="447"/>
      <c r="S92" s="447"/>
      <c r="T92" s="509"/>
      <c r="U92" s="250"/>
      <c r="V92" s="156">
        <f t="shared" si="28"/>
        <v>0</v>
      </c>
      <c r="W92" s="203"/>
      <c r="X92" s="180"/>
      <c r="Y92" s="204"/>
      <c r="Z92" s="187">
        <f t="shared" si="29"/>
        <v>0</v>
      </c>
      <c r="AA92" s="205"/>
      <c r="AB92" s="510"/>
      <c r="AC92" s="510"/>
      <c r="AD92" s="510"/>
      <c r="AE92" s="510"/>
      <c r="AF92" s="510"/>
      <c r="AG92" s="510"/>
      <c r="AH92" s="510"/>
      <c r="AI92" s="510"/>
      <c r="AJ92" s="510"/>
      <c r="AK92" s="510"/>
      <c r="AL92" s="510"/>
      <c r="AM92" s="510"/>
      <c r="AN92" s="206"/>
    </row>
    <row r="93" spans="2:40" s="172" customFormat="1" ht="14.1" customHeight="1">
      <c r="B93" s="109"/>
      <c r="C93" s="846"/>
      <c r="D93" s="848"/>
      <c r="E93" s="375"/>
      <c r="F93" s="851"/>
      <c r="G93" s="843"/>
      <c r="H93" s="134"/>
      <c r="I93" s="84"/>
      <c r="J93" s="135"/>
      <c r="K93" s="119"/>
      <c r="L93" s="136"/>
      <c r="M93" s="447"/>
      <c r="N93" s="203"/>
      <c r="O93" s="119"/>
      <c r="P93" s="136"/>
      <c r="Q93" s="447"/>
      <c r="R93" s="447"/>
      <c r="S93" s="447"/>
      <c r="T93" s="509"/>
      <c r="U93" s="250"/>
      <c r="V93" s="156">
        <f t="shared" si="28"/>
        <v>0</v>
      </c>
      <c r="W93" s="203"/>
      <c r="X93" s="180"/>
      <c r="Y93" s="204"/>
      <c r="Z93" s="187">
        <f t="shared" si="29"/>
        <v>0</v>
      </c>
      <c r="AA93" s="205"/>
      <c r="AB93" s="510"/>
      <c r="AC93" s="510"/>
      <c r="AD93" s="510"/>
      <c r="AE93" s="510"/>
      <c r="AF93" s="510"/>
      <c r="AG93" s="510"/>
      <c r="AH93" s="510"/>
      <c r="AI93" s="510"/>
      <c r="AJ93" s="510"/>
      <c r="AK93" s="510"/>
      <c r="AL93" s="510"/>
      <c r="AM93" s="510"/>
      <c r="AN93" s="206"/>
    </row>
    <row r="94" spans="2:40" s="172" customFormat="1" ht="14.1" customHeight="1">
      <c r="B94" s="109"/>
      <c r="C94" s="846"/>
      <c r="D94" s="848"/>
      <c r="E94" s="375"/>
      <c r="F94" s="851"/>
      <c r="G94" s="843"/>
      <c r="H94" s="134"/>
      <c r="I94" s="84"/>
      <c r="J94" s="135"/>
      <c r="K94" s="119"/>
      <c r="L94" s="136"/>
      <c r="M94" s="447"/>
      <c r="N94" s="203"/>
      <c r="O94" s="119"/>
      <c r="P94" s="136"/>
      <c r="Q94" s="447"/>
      <c r="R94" s="447"/>
      <c r="S94" s="447"/>
      <c r="T94" s="509"/>
      <c r="U94" s="250"/>
      <c r="V94" s="156">
        <f t="shared" si="28"/>
        <v>0</v>
      </c>
      <c r="W94" s="203"/>
      <c r="X94" s="180"/>
      <c r="Y94" s="204"/>
      <c r="Z94" s="187">
        <f t="shared" si="29"/>
        <v>0</v>
      </c>
      <c r="AA94" s="205"/>
      <c r="AB94" s="510"/>
      <c r="AC94" s="510"/>
      <c r="AD94" s="510"/>
      <c r="AE94" s="510"/>
      <c r="AF94" s="510"/>
      <c r="AG94" s="510"/>
      <c r="AH94" s="510"/>
      <c r="AI94" s="510"/>
      <c r="AJ94" s="510"/>
      <c r="AK94" s="510"/>
      <c r="AL94" s="510"/>
      <c r="AM94" s="510"/>
      <c r="AN94" s="206"/>
    </row>
    <row r="95" spans="2:40" s="172" customFormat="1" ht="14.1" customHeight="1">
      <c r="B95" s="109"/>
      <c r="C95" s="846"/>
      <c r="D95" s="848"/>
      <c r="E95" s="375"/>
      <c r="F95" s="851"/>
      <c r="G95" s="843"/>
      <c r="H95" s="134"/>
      <c r="I95" s="84"/>
      <c r="J95" s="135"/>
      <c r="K95" s="119"/>
      <c r="L95" s="136"/>
      <c r="M95" s="447"/>
      <c r="N95" s="203"/>
      <c r="O95" s="119"/>
      <c r="P95" s="136"/>
      <c r="Q95" s="447"/>
      <c r="R95" s="447"/>
      <c r="S95" s="447"/>
      <c r="T95" s="509"/>
      <c r="U95" s="250"/>
      <c r="V95" s="156">
        <f t="shared" si="28"/>
        <v>0</v>
      </c>
      <c r="W95" s="203"/>
      <c r="X95" s="180"/>
      <c r="Y95" s="204"/>
      <c r="Z95" s="187">
        <f t="shared" si="29"/>
        <v>0</v>
      </c>
      <c r="AA95" s="205"/>
      <c r="AB95" s="510"/>
      <c r="AC95" s="510"/>
      <c r="AD95" s="510"/>
      <c r="AE95" s="510"/>
      <c r="AF95" s="510"/>
      <c r="AG95" s="510"/>
      <c r="AH95" s="510"/>
      <c r="AI95" s="510"/>
      <c r="AJ95" s="510"/>
      <c r="AK95" s="510"/>
      <c r="AL95" s="510"/>
      <c r="AM95" s="510"/>
      <c r="AN95" s="206"/>
    </row>
    <row r="96" spans="2:40" s="172" customFormat="1" ht="14.1" customHeight="1">
      <c r="B96" s="109"/>
      <c r="C96" s="846"/>
      <c r="D96" s="848"/>
      <c r="E96" s="375"/>
      <c r="F96" s="851"/>
      <c r="G96" s="843"/>
      <c r="H96" s="134"/>
      <c r="I96" s="84"/>
      <c r="J96" s="135"/>
      <c r="K96" s="119"/>
      <c r="L96" s="136"/>
      <c r="M96" s="447"/>
      <c r="N96" s="203"/>
      <c r="O96" s="119"/>
      <c r="P96" s="136"/>
      <c r="Q96" s="447"/>
      <c r="R96" s="447"/>
      <c r="S96" s="447"/>
      <c r="T96" s="509"/>
      <c r="U96" s="250"/>
      <c r="V96" s="156">
        <f t="shared" si="28"/>
        <v>0</v>
      </c>
      <c r="W96" s="203"/>
      <c r="X96" s="180"/>
      <c r="Y96" s="204"/>
      <c r="Z96" s="187">
        <f t="shared" si="29"/>
        <v>0</v>
      </c>
      <c r="AA96" s="205"/>
      <c r="AB96" s="510"/>
      <c r="AC96" s="510"/>
      <c r="AD96" s="510"/>
      <c r="AE96" s="510"/>
      <c r="AF96" s="510"/>
      <c r="AG96" s="510"/>
      <c r="AH96" s="510"/>
      <c r="AI96" s="510"/>
      <c r="AJ96" s="510"/>
      <c r="AK96" s="510"/>
      <c r="AL96" s="510"/>
      <c r="AM96" s="510"/>
      <c r="AN96" s="206"/>
    </row>
    <row r="97" spans="2:40" s="172" customFormat="1" ht="14.1" customHeight="1">
      <c r="B97" s="109"/>
      <c r="C97" s="846"/>
      <c r="D97" s="848"/>
      <c r="E97" s="375"/>
      <c r="F97" s="852"/>
      <c r="G97" s="844"/>
      <c r="H97" s="134"/>
      <c r="I97" s="162"/>
      <c r="J97" s="135"/>
      <c r="K97" s="119"/>
      <c r="L97" s="136"/>
      <c r="M97" s="163"/>
      <c r="N97" s="203"/>
      <c r="O97" s="119"/>
      <c r="P97" s="136"/>
      <c r="Q97" s="163"/>
      <c r="R97" s="163"/>
      <c r="S97" s="163"/>
      <c r="T97" s="233"/>
      <c r="U97" s="250"/>
      <c r="V97" s="164">
        <f>SUM(V91:V96)</f>
        <v>0</v>
      </c>
      <c r="W97" s="203"/>
      <c r="X97" s="180"/>
      <c r="Y97" s="204"/>
      <c r="Z97" s="164">
        <f>SUM(Z91:Z96)</f>
        <v>0</v>
      </c>
      <c r="AA97" s="205"/>
      <c r="AB97" s="164">
        <f t="shared" ref="AB97:AM97" si="30">SUM(AB91:AB96)</f>
        <v>0</v>
      </c>
      <c r="AC97" s="164">
        <f t="shared" si="30"/>
        <v>0</v>
      </c>
      <c r="AD97" s="164">
        <f t="shared" si="30"/>
        <v>0</v>
      </c>
      <c r="AE97" s="164">
        <f t="shared" si="30"/>
        <v>0</v>
      </c>
      <c r="AF97" s="164">
        <f t="shared" si="30"/>
        <v>0</v>
      </c>
      <c r="AG97" s="164">
        <f t="shared" si="30"/>
        <v>0</v>
      </c>
      <c r="AH97" s="164">
        <f t="shared" si="30"/>
        <v>0</v>
      </c>
      <c r="AI97" s="164">
        <f t="shared" si="30"/>
        <v>0</v>
      </c>
      <c r="AJ97" s="164">
        <f t="shared" si="30"/>
        <v>0</v>
      </c>
      <c r="AK97" s="164">
        <f t="shared" si="30"/>
        <v>0</v>
      </c>
      <c r="AL97" s="164">
        <f t="shared" si="30"/>
        <v>0</v>
      </c>
      <c r="AM97" s="164">
        <f t="shared" si="30"/>
        <v>0</v>
      </c>
      <c r="AN97" s="206"/>
    </row>
    <row r="98" spans="2:40" s="172" customFormat="1" ht="8.1" customHeight="1">
      <c r="B98" s="109"/>
      <c r="C98" s="846"/>
      <c r="D98" s="848"/>
      <c r="E98" s="375"/>
      <c r="F98" s="226"/>
      <c r="G98" s="110"/>
      <c r="H98" s="134"/>
      <c r="I98" s="110"/>
      <c r="J98" s="135"/>
      <c r="K98" s="119"/>
      <c r="L98" s="136"/>
      <c r="M98" s="226"/>
      <c r="N98" s="203"/>
      <c r="O98" s="119"/>
      <c r="P98" s="136"/>
      <c r="Q98" s="226"/>
      <c r="R98" s="226"/>
      <c r="S98" s="226"/>
      <c r="T98" s="236"/>
      <c r="U98" s="110"/>
      <c r="V98" s="159"/>
      <c r="W98" s="203"/>
      <c r="X98" s="180"/>
      <c r="Y98" s="204"/>
      <c r="Z98" s="207"/>
      <c r="AA98" s="208"/>
      <c r="AB98" s="207"/>
      <c r="AC98" s="207"/>
      <c r="AD98" s="207"/>
      <c r="AE98" s="207"/>
      <c r="AF98" s="207"/>
      <c r="AG98" s="207"/>
      <c r="AH98" s="207"/>
      <c r="AI98" s="207"/>
      <c r="AJ98" s="207"/>
      <c r="AK98" s="207"/>
      <c r="AL98" s="207"/>
      <c r="AM98" s="207"/>
      <c r="AN98" s="206"/>
    </row>
    <row r="99" spans="2:40" s="172" customFormat="1" ht="14.1" customHeight="1">
      <c r="B99" s="109"/>
      <c r="C99" s="846"/>
      <c r="D99" s="848"/>
      <c r="E99" s="375"/>
      <c r="F99" s="850" t="s">
        <v>222</v>
      </c>
      <c r="G99" s="842"/>
      <c r="H99" s="134"/>
      <c r="I99" s="84"/>
      <c r="J99" s="135"/>
      <c r="K99" s="119"/>
      <c r="L99" s="136"/>
      <c r="M99" s="447"/>
      <c r="N99" s="203"/>
      <c r="O99" s="119"/>
      <c r="P99" s="136"/>
      <c r="Q99" s="447"/>
      <c r="R99" s="447"/>
      <c r="S99" s="447"/>
      <c r="T99" s="509"/>
      <c r="U99" s="250"/>
      <c r="V99" s="156">
        <f t="shared" ref="V99:V104" si="31">+S99*T99</f>
        <v>0</v>
      </c>
      <c r="W99" s="203"/>
      <c r="X99" s="180"/>
      <c r="Y99" s="204"/>
      <c r="Z99" s="187">
        <f t="shared" ref="Z99:Z104" si="32">+SUM(AB99:AM99)</f>
        <v>0</v>
      </c>
      <c r="AA99" s="205"/>
      <c r="AB99" s="510"/>
      <c r="AC99" s="510"/>
      <c r="AD99" s="510"/>
      <c r="AE99" s="510"/>
      <c r="AF99" s="510"/>
      <c r="AG99" s="510"/>
      <c r="AH99" s="510"/>
      <c r="AI99" s="510"/>
      <c r="AJ99" s="510"/>
      <c r="AK99" s="510"/>
      <c r="AL99" s="510"/>
      <c r="AM99" s="510"/>
      <c r="AN99" s="206"/>
    </row>
    <row r="100" spans="2:40" s="172" customFormat="1" ht="14.1" customHeight="1">
      <c r="B100" s="109"/>
      <c r="C100" s="846"/>
      <c r="D100" s="848"/>
      <c r="E100" s="375"/>
      <c r="F100" s="851"/>
      <c r="G100" s="843"/>
      <c r="H100" s="134"/>
      <c r="I100" s="84"/>
      <c r="J100" s="135"/>
      <c r="K100" s="119"/>
      <c r="L100" s="136"/>
      <c r="M100" s="447"/>
      <c r="N100" s="203"/>
      <c r="O100" s="119"/>
      <c r="P100" s="136"/>
      <c r="Q100" s="447"/>
      <c r="R100" s="447"/>
      <c r="S100" s="447"/>
      <c r="T100" s="509"/>
      <c r="U100" s="250"/>
      <c r="V100" s="156">
        <f t="shared" si="31"/>
        <v>0</v>
      </c>
      <c r="W100" s="203"/>
      <c r="X100" s="180"/>
      <c r="Y100" s="204"/>
      <c r="Z100" s="187">
        <f t="shared" si="32"/>
        <v>0</v>
      </c>
      <c r="AA100" s="205"/>
      <c r="AB100" s="510"/>
      <c r="AC100" s="510"/>
      <c r="AD100" s="510"/>
      <c r="AE100" s="510"/>
      <c r="AF100" s="510"/>
      <c r="AG100" s="510"/>
      <c r="AH100" s="510"/>
      <c r="AI100" s="510"/>
      <c r="AJ100" s="510"/>
      <c r="AK100" s="510"/>
      <c r="AL100" s="510"/>
      <c r="AM100" s="510"/>
      <c r="AN100" s="206"/>
    </row>
    <row r="101" spans="2:40" s="172" customFormat="1" ht="14.1" customHeight="1">
      <c r="B101" s="109"/>
      <c r="C101" s="846"/>
      <c r="D101" s="848"/>
      <c r="E101" s="375"/>
      <c r="F101" s="851"/>
      <c r="G101" s="843"/>
      <c r="H101" s="134"/>
      <c r="I101" s="84"/>
      <c r="J101" s="135"/>
      <c r="K101" s="119"/>
      <c r="L101" s="136"/>
      <c r="M101" s="447"/>
      <c r="N101" s="203"/>
      <c r="O101" s="119"/>
      <c r="P101" s="136"/>
      <c r="Q101" s="447"/>
      <c r="R101" s="447"/>
      <c r="S101" s="447"/>
      <c r="T101" s="509"/>
      <c r="U101" s="250"/>
      <c r="V101" s="156">
        <f t="shared" si="31"/>
        <v>0</v>
      </c>
      <c r="W101" s="203"/>
      <c r="X101" s="180"/>
      <c r="Y101" s="204"/>
      <c r="Z101" s="187">
        <f t="shared" si="32"/>
        <v>0</v>
      </c>
      <c r="AA101" s="205"/>
      <c r="AB101" s="510"/>
      <c r="AC101" s="510"/>
      <c r="AD101" s="510"/>
      <c r="AE101" s="510"/>
      <c r="AF101" s="510"/>
      <c r="AG101" s="510"/>
      <c r="AH101" s="510"/>
      <c r="AI101" s="510"/>
      <c r="AJ101" s="510"/>
      <c r="AK101" s="510"/>
      <c r="AL101" s="510"/>
      <c r="AM101" s="510"/>
      <c r="AN101" s="206"/>
    </row>
    <row r="102" spans="2:40" s="172" customFormat="1" ht="14.1" customHeight="1">
      <c r="B102" s="109"/>
      <c r="C102" s="846"/>
      <c r="D102" s="848"/>
      <c r="E102" s="375"/>
      <c r="F102" s="851"/>
      <c r="G102" s="843"/>
      <c r="H102" s="134"/>
      <c r="I102" s="84"/>
      <c r="J102" s="135"/>
      <c r="K102" s="119"/>
      <c r="L102" s="136"/>
      <c r="M102" s="447"/>
      <c r="N102" s="203"/>
      <c r="O102" s="119"/>
      <c r="P102" s="136"/>
      <c r="Q102" s="447"/>
      <c r="R102" s="447"/>
      <c r="S102" s="447"/>
      <c r="T102" s="509"/>
      <c r="U102" s="250"/>
      <c r="V102" s="156">
        <f t="shared" si="31"/>
        <v>0</v>
      </c>
      <c r="W102" s="203"/>
      <c r="X102" s="180"/>
      <c r="Y102" s="204"/>
      <c r="Z102" s="187">
        <f t="shared" si="32"/>
        <v>0</v>
      </c>
      <c r="AA102" s="205"/>
      <c r="AB102" s="510"/>
      <c r="AC102" s="510"/>
      <c r="AD102" s="510"/>
      <c r="AE102" s="510"/>
      <c r="AF102" s="510"/>
      <c r="AG102" s="510"/>
      <c r="AH102" s="510"/>
      <c r="AI102" s="510"/>
      <c r="AJ102" s="510"/>
      <c r="AK102" s="510"/>
      <c r="AL102" s="510"/>
      <c r="AM102" s="510"/>
      <c r="AN102" s="206"/>
    </row>
    <row r="103" spans="2:40" s="172" customFormat="1" ht="14.1" customHeight="1">
      <c r="B103" s="109"/>
      <c r="C103" s="846"/>
      <c r="D103" s="848"/>
      <c r="E103" s="375"/>
      <c r="F103" s="851"/>
      <c r="G103" s="843"/>
      <c r="H103" s="134"/>
      <c r="I103" s="84"/>
      <c r="J103" s="135"/>
      <c r="K103" s="119"/>
      <c r="L103" s="136"/>
      <c r="M103" s="447"/>
      <c r="N103" s="203"/>
      <c r="O103" s="119"/>
      <c r="P103" s="136"/>
      <c r="Q103" s="447"/>
      <c r="R103" s="447"/>
      <c r="S103" s="447"/>
      <c r="T103" s="509"/>
      <c r="U103" s="250"/>
      <c r="V103" s="156">
        <f t="shared" si="31"/>
        <v>0</v>
      </c>
      <c r="W103" s="203"/>
      <c r="X103" s="180"/>
      <c r="Y103" s="204"/>
      <c r="Z103" s="187">
        <f t="shared" si="32"/>
        <v>0</v>
      </c>
      <c r="AA103" s="205"/>
      <c r="AB103" s="510"/>
      <c r="AC103" s="510"/>
      <c r="AD103" s="510"/>
      <c r="AE103" s="510"/>
      <c r="AF103" s="510"/>
      <c r="AG103" s="510"/>
      <c r="AH103" s="510"/>
      <c r="AI103" s="510"/>
      <c r="AJ103" s="510"/>
      <c r="AK103" s="510"/>
      <c r="AL103" s="510"/>
      <c r="AM103" s="510"/>
      <c r="AN103" s="206"/>
    </row>
    <row r="104" spans="2:40" s="172" customFormat="1" ht="14.1" customHeight="1">
      <c r="B104" s="109"/>
      <c r="C104" s="846"/>
      <c r="D104" s="848"/>
      <c r="E104" s="375"/>
      <c r="F104" s="851"/>
      <c r="G104" s="843"/>
      <c r="H104" s="134"/>
      <c r="I104" s="84"/>
      <c r="J104" s="135"/>
      <c r="K104" s="119"/>
      <c r="L104" s="136"/>
      <c r="M104" s="447"/>
      <c r="N104" s="203"/>
      <c r="O104" s="119"/>
      <c r="P104" s="136"/>
      <c r="Q104" s="447"/>
      <c r="R104" s="447"/>
      <c r="S104" s="447"/>
      <c r="T104" s="509"/>
      <c r="U104" s="250"/>
      <c r="V104" s="156">
        <f t="shared" si="31"/>
        <v>0</v>
      </c>
      <c r="W104" s="203"/>
      <c r="X104" s="180"/>
      <c r="Y104" s="204"/>
      <c r="Z104" s="187">
        <f t="shared" si="32"/>
        <v>0</v>
      </c>
      <c r="AA104" s="205"/>
      <c r="AB104" s="510"/>
      <c r="AC104" s="510"/>
      <c r="AD104" s="510"/>
      <c r="AE104" s="510"/>
      <c r="AF104" s="510"/>
      <c r="AG104" s="510"/>
      <c r="AH104" s="510"/>
      <c r="AI104" s="510"/>
      <c r="AJ104" s="510"/>
      <c r="AK104" s="510"/>
      <c r="AL104" s="510"/>
      <c r="AM104" s="510"/>
      <c r="AN104" s="206"/>
    </row>
    <row r="105" spans="2:40" s="172" customFormat="1" ht="14.1" customHeight="1">
      <c r="B105" s="109"/>
      <c r="C105" s="846"/>
      <c r="D105" s="848"/>
      <c r="E105" s="375"/>
      <c r="F105" s="852"/>
      <c r="G105" s="844"/>
      <c r="H105" s="134"/>
      <c r="I105" s="162"/>
      <c r="J105" s="135"/>
      <c r="K105" s="119"/>
      <c r="L105" s="136"/>
      <c r="M105" s="163"/>
      <c r="N105" s="203"/>
      <c r="O105" s="119"/>
      <c r="P105" s="136"/>
      <c r="Q105" s="163"/>
      <c r="R105" s="163"/>
      <c r="S105" s="163"/>
      <c r="T105" s="233"/>
      <c r="U105" s="250"/>
      <c r="V105" s="164">
        <f>SUM(V99:V104)</f>
        <v>0</v>
      </c>
      <c r="W105" s="203"/>
      <c r="X105" s="180"/>
      <c r="Y105" s="204"/>
      <c r="Z105" s="164">
        <f>SUM(Z99:Z104)</f>
        <v>0</v>
      </c>
      <c r="AA105" s="205"/>
      <c r="AB105" s="164">
        <f t="shared" ref="AB105:AM105" si="33">SUM(AB99:AB104)</f>
        <v>0</v>
      </c>
      <c r="AC105" s="164">
        <f t="shared" si="33"/>
        <v>0</v>
      </c>
      <c r="AD105" s="164">
        <f t="shared" si="33"/>
        <v>0</v>
      </c>
      <c r="AE105" s="164">
        <f t="shared" si="33"/>
        <v>0</v>
      </c>
      <c r="AF105" s="164">
        <f t="shared" si="33"/>
        <v>0</v>
      </c>
      <c r="AG105" s="164">
        <f t="shared" si="33"/>
        <v>0</v>
      </c>
      <c r="AH105" s="164">
        <f t="shared" si="33"/>
        <v>0</v>
      </c>
      <c r="AI105" s="164">
        <f t="shared" si="33"/>
        <v>0</v>
      </c>
      <c r="AJ105" s="164">
        <f t="shared" si="33"/>
        <v>0</v>
      </c>
      <c r="AK105" s="164">
        <f t="shared" si="33"/>
        <v>0</v>
      </c>
      <c r="AL105" s="164">
        <f t="shared" si="33"/>
        <v>0</v>
      </c>
      <c r="AM105" s="164">
        <f t="shared" si="33"/>
        <v>0</v>
      </c>
      <c r="AN105" s="206"/>
    </row>
    <row r="106" spans="2:40" s="172" customFormat="1" ht="8.1" customHeight="1">
      <c r="B106" s="109"/>
      <c r="C106" s="846"/>
      <c r="D106" s="848"/>
      <c r="E106" s="375"/>
      <c r="F106" s="226"/>
      <c r="G106" s="110"/>
      <c r="H106" s="134"/>
      <c r="I106" s="110"/>
      <c r="J106" s="135"/>
      <c r="K106" s="119"/>
      <c r="L106" s="136"/>
      <c r="M106" s="226"/>
      <c r="N106" s="203"/>
      <c r="O106" s="119"/>
      <c r="P106" s="136"/>
      <c r="Q106" s="226"/>
      <c r="R106" s="226"/>
      <c r="S106" s="226"/>
      <c r="T106" s="236"/>
      <c r="U106" s="110"/>
      <c r="V106" s="159"/>
      <c r="W106" s="203"/>
      <c r="X106" s="180"/>
      <c r="Y106" s="204"/>
      <c r="Z106" s="207"/>
      <c r="AA106" s="208"/>
      <c r="AB106" s="207"/>
      <c r="AC106" s="207"/>
      <c r="AD106" s="207"/>
      <c r="AE106" s="207"/>
      <c r="AF106" s="207"/>
      <c r="AG106" s="207"/>
      <c r="AH106" s="207"/>
      <c r="AI106" s="207"/>
      <c r="AJ106" s="207"/>
      <c r="AK106" s="207"/>
      <c r="AL106" s="207"/>
      <c r="AM106" s="207"/>
      <c r="AN106" s="206"/>
    </row>
    <row r="107" spans="2:40" s="172" customFormat="1" ht="14.1" customHeight="1">
      <c r="B107" s="109"/>
      <c r="C107" s="846"/>
      <c r="D107" s="848"/>
      <c r="E107" s="375"/>
      <c r="F107" s="850" t="s">
        <v>223</v>
      </c>
      <c r="G107" s="842"/>
      <c r="H107" s="134"/>
      <c r="I107" s="84"/>
      <c r="J107" s="135"/>
      <c r="K107" s="119"/>
      <c r="L107" s="136"/>
      <c r="M107" s="447"/>
      <c r="N107" s="203"/>
      <c r="O107" s="119"/>
      <c r="P107" s="136"/>
      <c r="Q107" s="447"/>
      <c r="R107" s="447"/>
      <c r="S107" s="447"/>
      <c r="T107" s="509"/>
      <c r="U107" s="250"/>
      <c r="V107" s="156">
        <f t="shared" ref="V107:V112" si="34">+S107*T107</f>
        <v>0</v>
      </c>
      <c r="W107" s="203"/>
      <c r="X107" s="180"/>
      <c r="Y107" s="204"/>
      <c r="Z107" s="187">
        <f t="shared" ref="Z107:Z112" si="35">+SUM(AB107:AM107)</f>
        <v>0</v>
      </c>
      <c r="AA107" s="205"/>
      <c r="AB107" s="510"/>
      <c r="AC107" s="510"/>
      <c r="AD107" s="510"/>
      <c r="AE107" s="510"/>
      <c r="AF107" s="510"/>
      <c r="AG107" s="510"/>
      <c r="AH107" s="510"/>
      <c r="AI107" s="510"/>
      <c r="AJ107" s="510"/>
      <c r="AK107" s="510"/>
      <c r="AL107" s="510"/>
      <c r="AM107" s="510"/>
      <c r="AN107" s="206"/>
    </row>
    <row r="108" spans="2:40" s="172" customFormat="1" ht="14.1" customHeight="1">
      <c r="B108" s="109"/>
      <c r="C108" s="846"/>
      <c r="D108" s="848"/>
      <c r="E108" s="375"/>
      <c r="F108" s="851"/>
      <c r="G108" s="843"/>
      <c r="H108" s="134"/>
      <c r="I108" s="84"/>
      <c r="J108" s="135"/>
      <c r="K108" s="119"/>
      <c r="L108" s="136"/>
      <c r="M108" s="447"/>
      <c r="N108" s="203"/>
      <c r="O108" s="119"/>
      <c r="P108" s="136"/>
      <c r="Q108" s="447"/>
      <c r="R108" s="447"/>
      <c r="S108" s="447"/>
      <c r="T108" s="509"/>
      <c r="U108" s="250"/>
      <c r="V108" s="156">
        <f t="shared" si="34"/>
        <v>0</v>
      </c>
      <c r="W108" s="203"/>
      <c r="X108" s="180"/>
      <c r="Y108" s="204"/>
      <c r="Z108" s="187">
        <f t="shared" si="35"/>
        <v>0</v>
      </c>
      <c r="AA108" s="205"/>
      <c r="AB108" s="510"/>
      <c r="AC108" s="510"/>
      <c r="AD108" s="510"/>
      <c r="AE108" s="510"/>
      <c r="AF108" s="510"/>
      <c r="AG108" s="510"/>
      <c r="AH108" s="510"/>
      <c r="AI108" s="510"/>
      <c r="AJ108" s="510"/>
      <c r="AK108" s="510"/>
      <c r="AL108" s="510"/>
      <c r="AM108" s="510"/>
      <c r="AN108" s="206"/>
    </row>
    <row r="109" spans="2:40" s="172" customFormat="1" ht="14.1" customHeight="1">
      <c r="B109" s="109"/>
      <c r="C109" s="846"/>
      <c r="D109" s="848"/>
      <c r="E109" s="375"/>
      <c r="F109" s="851"/>
      <c r="G109" s="843"/>
      <c r="H109" s="134"/>
      <c r="I109" s="84"/>
      <c r="J109" s="135"/>
      <c r="K109" s="119"/>
      <c r="L109" s="136"/>
      <c r="M109" s="447"/>
      <c r="N109" s="203"/>
      <c r="O109" s="119"/>
      <c r="P109" s="136"/>
      <c r="Q109" s="447"/>
      <c r="R109" s="447"/>
      <c r="S109" s="447"/>
      <c r="T109" s="509"/>
      <c r="U109" s="250"/>
      <c r="V109" s="156">
        <f t="shared" si="34"/>
        <v>0</v>
      </c>
      <c r="W109" s="203"/>
      <c r="X109" s="180"/>
      <c r="Y109" s="204"/>
      <c r="Z109" s="187">
        <f t="shared" si="35"/>
        <v>0</v>
      </c>
      <c r="AA109" s="205"/>
      <c r="AB109" s="510"/>
      <c r="AC109" s="510"/>
      <c r="AD109" s="510"/>
      <c r="AE109" s="510"/>
      <c r="AF109" s="510"/>
      <c r="AG109" s="510"/>
      <c r="AH109" s="510"/>
      <c r="AI109" s="510"/>
      <c r="AJ109" s="510"/>
      <c r="AK109" s="510"/>
      <c r="AL109" s="510"/>
      <c r="AM109" s="510"/>
      <c r="AN109" s="206"/>
    </row>
    <row r="110" spans="2:40" ht="14.1" customHeight="1">
      <c r="B110" s="109"/>
      <c r="C110" s="846"/>
      <c r="D110" s="848"/>
      <c r="E110" s="375"/>
      <c r="F110" s="851"/>
      <c r="G110" s="843"/>
      <c r="H110" s="134"/>
      <c r="I110" s="84"/>
      <c r="J110" s="135"/>
      <c r="K110" s="119"/>
      <c r="L110" s="136"/>
      <c r="M110" s="447"/>
      <c r="N110" s="203"/>
      <c r="O110" s="119"/>
      <c r="P110" s="136"/>
      <c r="Q110" s="447"/>
      <c r="R110" s="447"/>
      <c r="S110" s="447"/>
      <c r="T110" s="509"/>
      <c r="U110" s="250"/>
      <c r="V110" s="156">
        <f t="shared" si="34"/>
        <v>0</v>
      </c>
      <c r="W110" s="203"/>
      <c r="X110" s="180"/>
      <c r="Y110" s="204"/>
      <c r="Z110" s="187">
        <f t="shared" si="35"/>
        <v>0</v>
      </c>
      <c r="AA110" s="205"/>
      <c r="AB110" s="510"/>
      <c r="AC110" s="510"/>
      <c r="AD110" s="510"/>
      <c r="AE110" s="510"/>
      <c r="AF110" s="510"/>
      <c r="AG110" s="510"/>
      <c r="AH110" s="510"/>
      <c r="AI110" s="510"/>
      <c r="AJ110" s="510"/>
      <c r="AK110" s="510"/>
      <c r="AL110" s="510"/>
      <c r="AM110" s="510"/>
      <c r="AN110" s="206"/>
    </row>
    <row r="111" spans="2:40" ht="14.1" customHeight="1">
      <c r="B111" s="109"/>
      <c r="C111" s="846"/>
      <c r="D111" s="848"/>
      <c r="E111" s="375"/>
      <c r="F111" s="851"/>
      <c r="G111" s="843"/>
      <c r="H111" s="134"/>
      <c r="I111" s="84"/>
      <c r="J111" s="135"/>
      <c r="K111" s="119"/>
      <c r="L111" s="136"/>
      <c r="M111" s="447"/>
      <c r="N111" s="203"/>
      <c r="O111" s="119"/>
      <c r="P111" s="136"/>
      <c r="Q111" s="447"/>
      <c r="R111" s="447"/>
      <c r="S111" s="447"/>
      <c r="T111" s="509"/>
      <c r="U111" s="250"/>
      <c r="V111" s="156">
        <f t="shared" si="34"/>
        <v>0</v>
      </c>
      <c r="W111" s="203"/>
      <c r="X111" s="180"/>
      <c r="Y111" s="204"/>
      <c r="Z111" s="187">
        <f t="shared" si="35"/>
        <v>0</v>
      </c>
      <c r="AA111" s="205"/>
      <c r="AB111" s="510"/>
      <c r="AC111" s="510"/>
      <c r="AD111" s="510"/>
      <c r="AE111" s="510"/>
      <c r="AF111" s="510"/>
      <c r="AG111" s="510"/>
      <c r="AH111" s="510"/>
      <c r="AI111" s="510"/>
      <c r="AJ111" s="510"/>
      <c r="AK111" s="510"/>
      <c r="AL111" s="510"/>
      <c r="AM111" s="510"/>
      <c r="AN111" s="206"/>
    </row>
    <row r="112" spans="2:40" ht="14.1" customHeight="1">
      <c r="B112" s="109"/>
      <c r="C112" s="846"/>
      <c r="D112" s="848"/>
      <c r="E112" s="375"/>
      <c r="F112" s="851"/>
      <c r="G112" s="843"/>
      <c r="H112" s="134"/>
      <c r="I112" s="84"/>
      <c r="J112" s="135"/>
      <c r="K112" s="119"/>
      <c r="L112" s="136"/>
      <c r="M112" s="447"/>
      <c r="N112" s="203"/>
      <c r="O112" s="119"/>
      <c r="P112" s="136"/>
      <c r="Q112" s="447"/>
      <c r="R112" s="447"/>
      <c r="S112" s="447"/>
      <c r="T112" s="509"/>
      <c r="U112" s="250"/>
      <c r="V112" s="156">
        <f t="shared" si="34"/>
        <v>0</v>
      </c>
      <c r="W112" s="203"/>
      <c r="X112" s="180"/>
      <c r="Y112" s="204"/>
      <c r="Z112" s="187">
        <f t="shared" si="35"/>
        <v>0</v>
      </c>
      <c r="AA112" s="205"/>
      <c r="AB112" s="510"/>
      <c r="AC112" s="510"/>
      <c r="AD112" s="510"/>
      <c r="AE112" s="510"/>
      <c r="AF112" s="510"/>
      <c r="AG112" s="510"/>
      <c r="AH112" s="510"/>
      <c r="AI112" s="510"/>
      <c r="AJ112" s="510"/>
      <c r="AK112" s="510"/>
      <c r="AL112" s="510"/>
      <c r="AM112" s="510"/>
      <c r="AN112" s="206"/>
    </row>
    <row r="113" spans="2:40" ht="14.1" customHeight="1">
      <c r="B113" s="109"/>
      <c r="C113" s="847"/>
      <c r="D113" s="849"/>
      <c r="E113" s="375"/>
      <c r="F113" s="852"/>
      <c r="G113" s="844"/>
      <c r="H113" s="134"/>
      <c r="I113" s="162"/>
      <c r="J113" s="135"/>
      <c r="K113" s="119"/>
      <c r="L113" s="136"/>
      <c r="M113" s="163"/>
      <c r="N113" s="203"/>
      <c r="O113" s="119"/>
      <c r="P113" s="136"/>
      <c r="Q113" s="163"/>
      <c r="R113" s="163"/>
      <c r="S113" s="163"/>
      <c r="T113" s="233"/>
      <c r="U113" s="250"/>
      <c r="V113" s="164">
        <f>SUM(V107:V112)</f>
        <v>0</v>
      </c>
      <c r="W113" s="203"/>
      <c r="X113" s="180"/>
      <c r="Y113" s="204"/>
      <c r="Z113" s="164">
        <f>SUM(Z107:Z112)</f>
        <v>0</v>
      </c>
      <c r="AA113" s="205"/>
      <c r="AB113" s="164">
        <f t="shared" ref="AB113:AM113" si="36">SUM(AB107:AB112)</f>
        <v>0</v>
      </c>
      <c r="AC113" s="164">
        <f t="shared" si="36"/>
        <v>0</v>
      </c>
      <c r="AD113" s="164">
        <f t="shared" si="36"/>
        <v>0</v>
      </c>
      <c r="AE113" s="164">
        <f t="shared" si="36"/>
        <v>0</v>
      </c>
      <c r="AF113" s="164">
        <f t="shared" si="36"/>
        <v>0</v>
      </c>
      <c r="AG113" s="164">
        <f t="shared" si="36"/>
        <v>0</v>
      </c>
      <c r="AH113" s="164">
        <f t="shared" si="36"/>
        <v>0</v>
      </c>
      <c r="AI113" s="164">
        <f t="shared" si="36"/>
        <v>0</v>
      </c>
      <c r="AJ113" s="164">
        <f t="shared" si="36"/>
        <v>0</v>
      </c>
      <c r="AK113" s="164">
        <f t="shared" si="36"/>
        <v>0</v>
      </c>
      <c r="AL113" s="164">
        <f t="shared" si="36"/>
        <v>0</v>
      </c>
      <c r="AM113" s="164">
        <f t="shared" si="36"/>
        <v>0</v>
      </c>
      <c r="AN113" s="206"/>
    </row>
    <row r="114" spans="2:40" ht="14.1" customHeight="1">
      <c r="B114" s="109"/>
      <c r="C114" s="359"/>
      <c r="D114" s="248"/>
      <c r="E114" s="375"/>
      <c r="F114" s="368"/>
      <c r="G114" s="249"/>
      <c r="H114" s="134"/>
      <c r="I114" s="250"/>
      <c r="J114" s="135"/>
      <c r="K114" s="119"/>
      <c r="L114" s="136"/>
      <c r="M114" s="255"/>
      <c r="N114" s="203"/>
      <c r="O114" s="119"/>
      <c r="P114" s="136"/>
      <c r="Q114" s="255"/>
      <c r="R114" s="255"/>
      <c r="S114" s="255"/>
      <c r="T114" s="256"/>
      <c r="U114" s="250"/>
      <c r="V114" s="257"/>
      <c r="W114" s="203"/>
      <c r="X114" s="180"/>
      <c r="Y114" s="204"/>
      <c r="Z114" s="207"/>
      <c r="AA114" s="208"/>
      <c r="AB114" s="207"/>
      <c r="AC114" s="207"/>
      <c r="AD114" s="207"/>
      <c r="AE114" s="207"/>
      <c r="AF114" s="207"/>
      <c r="AG114" s="207"/>
      <c r="AH114" s="207"/>
      <c r="AI114" s="207"/>
      <c r="AJ114" s="207"/>
      <c r="AK114" s="207"/>
      <c r="AL114" s="207"/>
      <c r="AM114" s="207"/>
      <c r="AN114" s="206"/>
    </row>
    <row r="115" spans="2:40" ht="14.1" customHeight="1">
      <c r="B115" s="109"/>
      <c r="C115" s="359"/>
      <c r="D115" s="248"/>
      <c r="E115" s="375"/>
      <c r="F115" s="368"/>
      <c r="G115" s="249"/>
      <c r="H115" s="134"/>
      <c r="I115" s="250"/>
      <c r="J115" s="135"/>
      <c r="K115" s="119"/>
      <c r="L115" s="136"/>
      <c r="M115" s="255"/>
      <c r="N115" s="203"/>
      <c r="O115" s="119"/>
      <c r="P115" s="136"/>
      <c r="Q115" s="255"/>
      <c r="R115" s="255"/>
      <c r="S115" s="255"/>
      <c r="T115" s="256"/>
      <c r="U115" s="250"/>
      <c r="V115" s="257"/>
      <c r="W115" s="203"/>
      <c r="X115" s="180"/>
      <c r="Y115" s="204"/>
      <c r="Z115" s="207"/>
      <c r="AA115" s="208"/>
      <c r="AB115" s="207"/>
      <c r="AC115" s="207"/>
      <c r="AD115" s="207"/>
      <c r="AE115" s="207"/>
      <c r="AF115" s="207"/>
      <c r="AG115" s="207"/>
      <c r="AH115" s="207"/>
      <c r="AI115" s="207"/>
      <c r="AJ115" s="207"/>
      <c r="AK115" s="207"/>
      <c r="AL115" s="207"/>
      <c r="AM115" s="207"/>
      <c r="AN115" s="206"/>
    </row>
    <row r="116" spans="2:40" ht="14.1" customHeight="1" thickBot="1">
      <c r="B116" s="109"/>
      <c r="C116" s="359"/>
      <c r="D116" s="248"/>
      <c r="E116" s="375"/>
      <c r="F116" s="368"/>
      <c r="G116" s="249"/>
      <c r="H116" s="134"/>
      <c r="I116" s="250"/>
      <c r="J116" s="135"/>
      <c r="K116" s="119"/>
      <c r="L116" s="136"/>
      <c r="M116" s="255"/>
      <c r="N116" s="203"/>
      <c r="O116" s="119"/>
      <c r="P116" s="136"/>
      <c r="Q116" s="255"/>
      <c r="R116" s="255"/>
      <c r="S116" s="255"/>
      <c r="T116" s="256"/>
      <c r="U116" s="250"/>
      <c r="V116" s="244">
        <f>+V73+V81+V89+V97+V105+V113</f>
        <v>0</v>
      </c>
      <c r="W116" s="203"/>
      <c r="X116" s="180"/>
      <c r="Y116" s="204"/>
      <c r="Z116" s="244">
        <f>+Z73+Z81+Z89+Z97+Z105+Z113</f>
        <v>0</v>
      </c>
      <c r="AA116" s="205"/>
      <c r="AB116" s="244">
        <f t="shared" ref="AB116:AM116" si="37">+AB73+AB81+AB89+AB97+AB105+AB113</f>
        <v>0</v>
      </c>
      <c r="AC116" s="244">
        <f t="shared" si="37"/>
        <v>0</v>
      </c>
      <c r="AD116" s="244">
        <f t="shared" si="37"/>
        <v>0</v>
      </c>
      <c r="AE116" s="244">
        <f t="shared" si="37"/>
        <v>0</v>
      </c>
      <c r="AF116" s="244">
        <f t="shared" si="37"/>
        <v>0</v>
      </c>
      <c r="AG116" s="244">
        <f t="shared" si="37"/>
        <v>0</v>
      </c>
      <c r="AH116" s="244">
        <f t="shared" si="37"/>
        <v>0</v>
      </c>
      <c r="AI116" s="244">
        <f t="shared" si="37"/>
        <v>0</v>
      </c>
      <c r="AJ116" s="244">
        <f t="shared" si="37"/>
        <v>0</v>
      </c>
      <c r="AK116" s="244">
        <f t="shared" si="37"/>
        <v>0</v>
      </c>
      <c r="AL116" s="244">
        <f t="shared" si="37"/>
        <v>0</v>
      </c>
      <c r="AM116" s="244">
        <f t="shared" si="37"/>
        <v>0</v>
      </c>
      <c r="AN116" s="206"/>
    </row>
    <row r="117" spans="2:40" s="16" customFormat="1" ht="14.1" customHeight="1" thickBot="1">
      <c r="B117" s="247"/>
      <c r="C117" s="360"/>
      <c r="D117" s="111"/>
      <c r="E117" s="376"/>
      <c r="F117" s="258"/>
      <c r="G117" s="251"/>
      <c r="H117" s="137"/>
      <c r="I117" s="251"/>
      <c r="J117" s="139"/>
      <c r="K117" s="119"/>
      <c r="L117" s="138"/>
      <c r="M117" s="258"/>
      <c r="N117" s="212"/>
      <c r="O117" s="119"/>
      <c r="P117" s="138"/>
      <c r="Q117" s="258"/>
      <c r="R117" s="258"/>
      <c r="S117" s="258"/>
      <c r="T117" s="259"/>
      <c r="U117" s="251"/>
      <c r="V117" s="260"/>
      <c r="W117" s="212"/>
      <c r="X117" s="180"/>
      <c r="Y117" s="210"/>
      <c r="Z117" s="211"/>
      <c r="AA117" s="213"/>
      <c r="AB117" s="211"/>
      <c r="AC117" s="211"/>
      <c r="AD117" s="211"/>
      <c r="AE117" s="211"/>
      <c r="AF117" s="211"/>
      <c r="AG117" s="211"/>
      <c r="AH117" s="211"/>
      <c r="AI117" s="211"/>
      <c r="AJ117" s="211"/>
      <c r="AK117" s="211"/>
      <c r="AL117" s="211"/>
      <c r="AM117" s="211"/>
      <c r="AN117" s="214"/>
    </row>
    <row r="118" spans="2:40" ht="14.1" customHeight="1">
      <c r="C118" s="361"/>
      <c r="E118" s="361"/>
      <c r="F118" s="227"/>
    </row>
    <row r="119" spans="2:40" ht="14.1" customHeight="1">
      <c r="C119" s="361"/>
      <c r="E119" s="361"/>
      <c r="F119" s="227"/>
    </row>
    <row r="120" spans="2:40" ht="14.1" customHeight="1" thickBot="1">
      <c r="C120" s="361"/>
      <c r="E120" s="361"/>
      <c r="F120" s="227"/>
    </row>
    <row r="121" spans="2:40" ht="14.1" customHeight="1">
      <c r="B121" s="262"/>
      <c r="C121" s="270"/>
      <c r="D121" s="112"/>
      <c r="E121" s="377"/>
      <c r="F121" s="270"/>
      <c r="G121" s="261"/>
      <c r="H121" s="140"/>
      <c r="I121" s="261"/>
      <c r="J121" s="141"/>
      <c r="K121" s="119"/>
      <c r="L121" s="269"/>
      <c r="M121" s="270"/>
      <c r="N121" s="217"/>
      <c r="O121" s="119"/>
      <c r="P121" s="269"/>
      <c r="Q121" s="270"/>
      <c r="R121" s="270"/>
      <c r="S121" s="270"/>
      <c r="T121" s="271"/>
      <c r="U121" s="261"/>
      <c r="V121" s="272"/>
      <c r="W121" s="217"/>
      <c r="X121" s="180"/>
      <c r="Y121" s="283"/>
      <c r="Z121" s="287"/>
      <c r="AA121" s="288"/>
      <c r="AB121" s="287"/>
      <c r="AC121" s="287"/>
      <c r="AD121" s="287"/>
      <c r="AE121" s="287"/>
      <c r="AF121" s="287"/>
      <c r="AG121" s="287"/>
      <c r="AH121" s="287"/>
      <c r="AI121" s="287"/>
      <c r="AJ121" s="287"/>
      <c r="AK121" s="287"/>
      <c r="AL121" s="287"/>
      <c r="AM121" s="287"/>
      <c r="AN121" s="289"/>
    </row>
    <row r="122" spans="2:40" ht="14.1" customHeight="1">
      <c r="B122" s="113"/>
      <c r="C122" s="845">
        <v>4.3</v>
      </c>
      <c r="D122" s="842"/>
      <c r="E122" s="378"/>
      <c r="F122" s="850" t="s">
        <v>224</v>
      </c>
      <c r="G122" s="842"/>
      <c r="H122" s="142"/>
      <c r="I122" s="84"/>
      <c r="J122" s="143"/>
      <c r="K122" s="119"/>
      <c r="L122" s="273"/>
      <c r="M122" s="447"/>
      <c r="N122" s="218"/>
      <c r="O122" s="119"/>
      <c r="P122" s="273"/>
      <c r="Q122" s="447"/>
      <c r="R122" s="447"/>
      <c r="S122" s="447"/>
      <c r="T122" s="509"/>
      <c r="U122" s="267"/>
      <c r="V122" s="156">
        <f t="shared" ref="V122:V127" si="38">+S122*T122</f>
        <v>0</v>
      </c>
      <c r="W122" s="218"/>
      <c r="X122" s="180"/>
      <c r="Y122" s="284"/>
      <c r="Z122" s="187">
        <f t="shared" ref="Z122:Z127" si="39">+SUM(AB122:AM122)</f>
        <v>0</v>
      </c>
      <c r="AA122" s="294"/>
      <c r="AB122" s="510"/>
      <c r="AC122" s="510"/>
      <c r="AD122" s="510"/>
      <c r="AE122" s="510"/>
      <c r="AF122" s="510"/>
      <c r="AG122" s="510"/>
      <c r="AH122" s="510"/>
      <c r="AI122" s="510"/>
      <c r="AJ122" s="510"/>
      <c r="AK122" s="510"/>
      <c r="AL122" s="510"/>
      <c r="AM122" s="510"/>
      <c r="AN122" s="291"/>
    </row>
    <row r="123" spans="2:40" ht="14.1" customHeight="1">
      <c r="B123" s="113"/>
      <c r="C123" s="846"/>
      <c r="D123" s="848"/>
      <c r="E123" s="378"/>
      <c r="F123" s="851"/>
      <c r="G123" s="843"/>
      <c r="H123" s="142"/>
      <c r="I123" s="84"/>
      <c r="J123" s="143"/>
      <c r="K123" s="119"/>
      <c r="L123" s="273"/>
      <c r="M123" s="447"/>
      <c r="N123" s="218"/>
      <c r="O123" s="119"/>
      <c r="P123" s="273"/>
      <c r="Q123" s="447"/>
      <c r="R123" s="447"/>
      <c r="S123" s="447"/>
      <c r="T123" s="509"/>
      <c r="U123" s="267"/>
      <c r="V123" s="156">
        <f t="shared" si="38"/>
        <v>0</v>
      </c>
      <c r="W123" s="218"/>
      <c r="X123" s="180"/>
      <c r="Y123" s="284"/>
      <c r="Z123" s="187">
        <f t="shared" si="39"/>
        <v>0</v>
      </c>
      <c r="AA123" s="294"/>
      <c r="AB123" s="510"/>
      <c r="AC123" s="510"/>
      <c r="AD123" s="510"/>
      <c r="AE123" s="510"/>
      <c r="AF123" s="510"/>
      <c r="AG123" s="510"/>
      <c r="AH123" s="510"/>
      <c r="AI123" s="510"/>
      <c r="AJ123" s="510"/>
      <c r="AK123" s="510"/>
      <c r="AL123" s="510"/>
      <c r="AM123" s="510"/>
      <c r="AN123" s="291"/>
    </row>
    <row r="124" spans="2:40" ht="14.1" customHeight="1">
      <c r="B124" s="113"/>
      <c r="C124" s="846"/>
      <c r="D124" s="848"/>
      <c r="E124" s="378"/>
      <c r="F124" s="851"/>
      <c r="G124" s="843"/>
      <c r="H124" s="142"/>
      <c r="I124" s="84"/>
      <c r="J124" s="143"/>
      <c r="K124" s="119"/>
      <c r="L124" s="273"/>
      <c r="M124" s="447"/>
      <c r="N124" s="218"/>
      <c r="O124" s="119"/>
      <c r="P124" s="273"/>
      <c r="Q124" s="447"/>
      <c r="R124" s="447"/>
      <c r="S124" s="447"/>
      <c r="T124" s="509"/>
      <c r="U124" s="267"/>
      <c r="V124" s="156">
        <f t="shared" si="38"/>
        <v>0</v>
      </c>
      <c r="W124" s="218"/>
      <c r="X124" s="180"/>
      <c r="Y124" s="284"/>
      <c r="Z124" s="187">
        <f t="shared" si="39"/>
        <v>0</v>
      </c>
      <c r="AA124" s="294"/>
      <c r="AB124" s="510"/>
      <c r="AC124" s="510"/>
      <c r="AD124" s="510"/>
      <c r="AE124" s="510"/>
      <c r="AF124" s="510"/>
      <c r="AG124" s="510"/>
      <c r="AH124" s="510"/>
      <c r="AI124" s="510"/>
      <c r="AJ124" s="510"/>
      <c r="AK124" s="510"/>
      <c r="AL124" s="510"/>
      <c r="AM124" s="510"/>
      <c r="AN124" s="291"/>
    </row>
    <row r="125" spans="2:40" ht="14.1" customHeight="1">
      <c r="B125" s="113"/>
      <c r="C125" s="846"/>
      <c r="D125" s="848"/>
      <c r="E125" s="378"/>
      <c r="F125" s="851"/>
      <c r="G125" s="843"/>
      <c r="H125" s="142"/>
      <c r="I125" s="84"/>
      <c r="J125" s="143"/>
      <c r="K125" s="119"/>
      <c r="L125" s="273"/>
      <c r="M125" s="447"/>
      <c r="N125" s="218"/>
      <c r="O125" s="119"/>
      <c r="P125" s="273"/>
      <c r="Q125" s="447"/>
      <c r="R125" s="447"/>
      <c r="S125" s="447"/>
      <c r="T125" s="509"/>
      <c r="U125" s="267"/>
      <c r="V125" s="156">
        <f t="shared" si="38"/>
        <v>0</v>
      </c>
      <c r="W125" s="218"/>
      <c r="X125" s="180"/>
      <c r="Y125" s="284"/>
      <c r="Z125" s="187">
        <f t="shared" si="39"/>
        <v>0</v>
      </c>
      <c r="AA125" s="294"/>
      <c r="AB125" s="510"/>
      <c r="AC125" s="510"/>
      <c r="AD125" s="510"/>
      <c r="AE125" s="510"/>
      <c r="AF125" s="510"/>
      <c r="AG125" s="510"/>
      <c r="AH125" s="510"/>
      <c r="AI125" s="510"/>
      <c r="AJ125" s="510"/>
      <c r="AK125" s="510"/>
      <c r="AL125" s="510"/>
      <c r="AM125" s="510"/>
      <c r="AN125" s="291"/>
    </row>
    <row r="126" spans="2:40" ht="14.1" customHeight="1">
      <c r="B126" s="113"/>
      <c r="C126" s="846"/>
      <c r="D126" s="848"/>
      <c r="E126" s="378"/>
      <c r="F126" s="851"/>
      <c r="G126" s="843"/>
      <c r="H126" s="142"/>
      <c r="I126" s="84"/>
      <c r="J126" s="143"/>
      <c r="K126" s="119"/>
      <c r="L126" s="273"/>
      <c r="M126" s="447"/>
      <c r="N126" s="218"/>
      <c r="O126" s="119"/>
      <c r="P126" s="273"/>
      <c r="Q126" s="447"/>
      <c r="R126" s="447"/>
      <c r="S126" s="447"/>
      <c r="T126" s="509"/>
      <c r="U126" s="267"/>
      <c r="V126" s="156">
        <f t="shared" si="38"/>
        <v>0</v>
      </c>
      <c r="W126" s="218"/>
      <c r="X126" s="180"/>
      <c r="Y126" s="284"/>
      <c r="Z126" s="187">
        <f t="shared" si="39"/>
        <v>0</v>
      </c>
      <c r="AA126" s="294"/>
      <c r="AB126" s="510"/>
      <c r="AC126" s="510"/>
      <c r="AD126" s="510"/>
      <c r="AE126" s="510"/>
      <c r="AF126" s="510"/>
      <c r="AG126" s="510"/>
      <c r="AH126" s="510"/>
      <c r="AI126" s="510"/>
      <c r="AJ126" s="510"/>
      <c r="AK126" s="510"/>
      <c r="AL126" s="510"/>
      <c r="AM126" s="510"/>
      <c r="AN126" s="291"/>
    </row>
    <row r="127" spans="2:40" ht="14.1" customHeight="1">
      <c r="B127" s="113"/>
      <c r="C127" s="846"/>
      <c r="D127" s="848"/>
      <c r="E127" s="378"/>
      <c r="F127" s="851"/>
      <c r="G127" s="843"/>
      <c r="H127" s="142"/>
      <c r="I127" s="84"/>
      <c r="J127" s="143"/>
      <c r="K127" s="119"/>
      <c r="L127" s="273"/>
      <c r="M127" s="447"/>
      <c r="N127" s="218"/>
      <c r="O127" s="119"/>
      <c r="P127" s="273"/>
      <c r="Q127" s="447"/>
      <c r="R127" s="447"/>
      <c r="S127" s="447"/>
      <c r="T127" s="509"/>
      <c r="U127" s="267"/>
      <c r="V127" s="156">
        <f t="shared" si="38"/>
        <v>0</v>
      </c>
      <c r="W127" s="218"/>
      <c r="X127" s="180"/>
      <c r="Y127" s="284"/>
      <c r="Z127" s="187">
        <f t="shared" si="39"/>
        <v>0</v>
      </c>
      <c r="AA127" s="294"/>
      <c r="AB127" s="510"/>
      <c r="AC127" s="510"/>
      <c r="AD127" s="510"/>
      <c r="AE127" s="510"/>
      <c r="AF127" s="510"/>
      <c r="AG127" s="510"/>
      <c r="AH127" s="510"/>
      <c r="AI127" s="510"/>
      <c r="AJ127" s="510"/>
      <c r="AK127" s="510"/>
      <c r="AL127" s="510"/>
      <c r="AM127" s="510"/>
      <c r="AN127" s="291"/>
    </row>
    <row r="128" spans="2:40" ht="14.1" customHeight="1">
      <c r="B128" s="113"/>
      <c r="C128" s="846"/>
      <c r="D128" s="848"/>
      <c r="E128" s="378"/>
      <c r="F128" s="852"/>
      <c r="G128" s="844"/>
      <c r="H128" s="142"/>
      <c r="I128" s="162"/>
      <c r="J128" s="143"/>
      <c r="K128" s="119"/>
      <c r="L128" s="273"/>
      <c r="M128" s="163"/>
      <c r="N128" s="218"/>
      <c r="O128" s="119"/>
      <c r="P128" s="273"/>
      <c r="Q128" s="163"/>
      <c r="R128" s="163"/>
      <c r="S128" s="163"/>
      <c r="T128" s="233"/>
      <c r="U128" s="267"/>
      <c r="V128" s="164">
        <f>SUM(V122:V127)</f>
        <v>0</v>
      </c>
      <c r="W128" s="218"/>
      <c r="X128" s="180"/>
      <c r="Y128" s="284"/>
      <c r="Z128" s="164">
        <f>SUM(Z122:Z127)</f>
        <v>0</v>
      </c>
      <c r="AA128" s="294"/>
      <c r="AB128" s="164">
        <f t="shared" ref="AB128:AM128" si="40">SUM(AB122:AB127)</f>
        <v>0</v>
      </c>
      <c r="AC128" s="164">
        <f t="shared" si="40"/>
        <v>0</v>
      </c>
      <c r="AD128" s="164">
        <f t="shared" si="40"/>
        <v>0</v>
      </c>
      <c r="AE128" s="164">
        <f t="shared" si="40"/>
        <v>0</v>
      </c>
      <c r="AF128" s="164">
        <f t="shared" si="40"/>
        <v>0</v>
      </c>
      <c r="AG128" s="164">
        <f t="shared" si="40"/>
        <v>0</v>
      </c>
      <c r="AH128" s="164">
        <f t="shared" si="40"/>
        <v>0</v>
      </c>
      <c r="AI128" s="164">
        <f t="shared" si="40"/>
        <v>0</v>
      </c>
      <c r="AJ128" s="164">
        <f t="shared" si="40"/>
        <v>0</v>
      </c>
      <c r="AK128" s="164">
        <f t="shared" si="40"/>
        <v>0</v>
      </c>
      <c r="AL128" s="164">
        <f t="shared" si="40"/>
        <v>0</v>
      </c>
      <c r="AM128" s="164">
        <f t="shared" si="40"/>
        <v>0</v>
      </c>
      <c r="AN128" s="291"/>
    </row>
    <row r="129" spans="2:40" ht="8.1" customHeight="1">
      <c r="B129" s="113"/>
      <c r="C129" s="846"/>
      <c r="D129" s="848"/>
      <c r="E129" s="378"/>
      <c r="F129" s="228"/>
      <c r="G129" s="114"/>
      <c r="H129" s="142"/>
      <c r="I129" s="114"/>
      <c r="J129" s="143"/>
      <c r="K129" s="119"/>
      <c r="L129" s="273"/>
      <c r="M129" s="228"/>
      <c r="N129" s="218"/>
      <c r="O129" s="119"/>
      <c r="P129" s="273"/>
      <c r="Q129" s="228"/>
      <c r="R129" s="228"/>
      <c r="S129" s="228"/>
      <c r="T129" s="238"/>
      <c r="U129" s="114"/>
      <c r="V129" s="161"/>
      <c r="W129" s="218"/>
      <c r="X129" s="180"/>
      <c r="Y129" s="284"/>
      <c r="Z129" s="286"/>
      <c r="AA129" s="290"/>
      <c r="AB129" s="286"/>
      <c r="AC129" s="286"/>
      <c r="AD129" s="286"/>
      <c r="AE129" s="286"/>
      <c r="AF129" s="286"/>
      <c r="AG129" s="286"/>
      <c r="AH129" s="286"/>
      <c r="AI129" s="286"/>
      <c r="AJ129" s="286"/>
      <c r="AK129" s="286"/>
      <c r="AL129" s="286"/>
      <c r="AM129" s="286"/>
      <c r="AN129" s="291"/>
    </row>
    <row r="130" spans="2:40" ht="14.1" customHeight="1">
      <c r="B130" s="113"/>
      <c r="C130" s="846"/>
      <c r="D130" s="848"/>
      <c r="E130" s="378"/>
      <c r="F130" s="850" t="s">
        <v>225</v>
      </c>
      <c r="G130" s="842"/>
      <c r="H130" s="142"/>
      <c r="I130" s="84"/>
      <c r="J130" s="143"/>
      <c r="K130" s="119"/>
      <c r="L130" s="273"/>
      <c r="M130" s="447"/>
      <c r="N130" s="218"/>
      <c r="O130" s="119"/>
      <c r="P130" s="273"/>
      <c r="Q130" s="447"/>
      <c r="R130" s="447"/>
      <c r="S130" s="447"/>
      <c r="T130" s="509"/>
      <c r="U130" s="267"/>
      <c r="V130" s="156">
        <f t="shared" ref="V130:V135" si="41">+S130*T130</f>
        <v>0</v>
      </c>
      <c r="W130" s="218"/>
      <c r="X130" s="180"/>
      <c r="Y130" s="284"/>
      <c r="Z130" s="187">
        <f t="shared" ref="Z130:Z135" si="42">+SUM(AB130:AM130)</f>
        <v>0</v>
      </c>
      <c r="AA130" s="294"/>
      <c r="AB130" s="510"/>
      <c r="AC130" s="510"/>
      <c r="AD130" s="510"/>
      <c r="AE130" s="510"/>
      <c r="AF130" s="510"/>
      <c r="AG130" s="510"/>
      <c r="AH130" s="510"/>
      <c r="AI130" s="510"/>
      <c r="AJ130" s="510"/>
      <c r="AK130" s="510"/>
      <c r="AL130" s="510"/>
      <c r="AM130" s="510"/>
      <c r="AN130" s="291"/>
    </row>
    <row r="131" spans="2:40" ht="14.1" customHeight="1">
      <c r="B131" s="113"/>
      <c r="C131" s="846"/>
      <c r="D131" s="848"/>
      <c r="E131" s="378"/>
      <c r="F131" s="851"/>
      <c r="G131" s="843"/>
      <c r="H131" s="142"/>
      <c r="I131" s="84"/>
      <c r="J131" s="143"/>
      <c r="K131" s="119"/>
      <c r="L131" s="273"/>
      <c r="M131" s="447"/>
      <c r="N131" s="218"/>
      <c r="O131" s="119"/>
      <c r="P131" s="273"/>
      <c r="Q131" s="447"/>
      <c r="R131" s="447"/>
      <c r="S131" s="447"/>
      <c r="T131" s="509"/>
      <c r="U131" s="267"/>
      <c r="V131" s="156">
        <f t="shared" si="41"/>
        <v>0</v>
      </c>
      <c r="W131" s="218"/>
      <c r="X131" s="180"/>
      <c r="Y131" s="284"/>
      <c r="Z131" s="187">
        <f t="shared" si="42"/>
        <v>0</v>
      </c>
      <c r="AA131" s="294"/>
      <c r="AB131" s="510"/>
      <c r="AC131" s="510"/>
      <c r="AD131" s="510"/>
      <c r="AE131" s="510"/>
      <c r="AF131" s="510"/>
      <c r="AG131" s="510"/>
      <c r="AH131" s="510"/>
      <c r="AI131" s="510"/>
      <c r="AJ131" s="510"/>
      <c r="AK131" s="510"/>
      <c r="AL131" s="510"/>
      <c r="AM131" s="510"/>
      <c r="AN131" s="291"/>
    </row>
    <row r="132" spans="2:40" ht="14.1" customHeight="1">
      <c r="B132" s="113"/>
      <c r="C132" s="846"/>
      <c r="D132" s="848"/>
      <c r="E132" s="378"/>
      <c r="F132" s="851"/>
      <c r="G132" s="843"/>
      <c r="H132" s="142"/>
      <c r="I132" s="84"/>
      <c r="J132" s="143"/>
      <c r="K132" s="119"/>
      <c r="L132" s="273"/>
      <c r="M132" s="447"/>
      <c r="N132" s="218"/>
      <c r="O132" s="119"/>
      <c r="P132" s="273"/>
      <c r="Q132" s="447"/>
      <c r="R132" s="447"/>
      <c r="S132" s="447"/>
      <c r="T132" s="509"/>
      <c r="U132" s="267"/>
      <c r="V132" s="156">
        <f t="shared" si="41"/>
        <v>0</v>
      </c>
      <c r="W132" s="218"/>
      <c r="X132" s="180"/>
      <c r="Y132" s="284"/>
      <c r="Z132" s="187">
        <f t="shared" si="42"/>
        <v>0</v>
      </c>
      <c r="AA132" s="294"/>
      <c r="AB132" s="510"/>
      <c r="AC132" s="510"/>
      <c r="AD132" s="510"/>
      <c r="AE132" s="510"/>
      <c r="AF132" s="510"/>
      <c r="AG132" s="510"/>
      <c r="AH132" s="510"/>
      <c r="AI132" s="510"/>
      <c r="AJ132" s="510"/>
      <c r="AK132" s="510"/>
      <c r="AL132" s="510"/>
      <c r="AM132" s="510"/>
      <c r="AN132" s="291"/>
    </row>
    <row r="133" spans="2:40" ht="14.1" customHeight="1">
      <c r="B133" s="113"/>
      <c r="C133" s="846"/>
      <c r="D133" s="848"/>
      <c r="E133" s="378"/>
      <c r="F133" s="851"/>
      <c r="G133" s="843"/>
      <c r="H133" s="142"/>
      <c r="I133" s="84"/>
      <c r="J133" s="143"/>
      <c r="K133" s="119"/>
      <c r="L133" s="273"/>
      <c r="M133" s="447"/>
      <c r="N133" s="218"/>
      <c r="O133" s="119"/>
      <c r="P133" s="273"/>
      <c r="Q133" s="447"/>
      <c r="R133" s="447"/>
      <c r="S133" s="447"/>
      <c r="T133" s="509"/>
      <c r="U133" s="267"/>
      <c r="V133" s="156">
        <f t="shared" si="41"/>
        <v>0</v>
      </c>
      <c r="W133" s="218"/>
      <c r="X133" s="180"/>
      <c r="Y133" s="284"/>
      <c r="Z133" s="187">
        <f t="shared" si="42"/>
        <v>0</v>
      </c>
      <c r="AA133" s="294"/>
      <c r="AB133" s="510"/>
      <c r="AC133" s="510"/>
      <c r="AD133" s="510"/>
      <c r="AE133" s="510"/>
      <c r="AF133" s="510"/>
      <c r="AG133" s="510"/>
      <c r="AH133" s="510"/>
      <c r="AI133" s="510"/>
      <c r="AJ133" s="510"/>
      <c r="AK133" s="510"/>
      <c r="AL133" s="510"/>
      <c r="AM133" s="510"/>
      <c r="AN133" s="291"/>
    </row>
    <row r="134" spans="2:40" ht="14.1" customHeight="1">
      <c r="B134" s="113"/>
      <c r="C134" s="846"/>
      <c r="D134" s="848"/>
      <c r="E134" s="378"/>
      <c r="F134" s="851"/>
      <c r="G134" s="843"/>
      <c r="H134" s="142"/>
      <c r="I134" s="84"/>
      <c r="J134" s="143"/>
      <c r="K134" s="119"/>
      <c r="L134" s="273"/>
      <c r="M134" s="447"/>
      <c r="N134" s="218"/>
      <c r="O134" s="119"/>
      <c r="P134" s="273"/>
      <c r="Q134" s="447"/>
      <c r="R134" s="447"/>
      <c r="S134" s="447"/>
      <c r="T134" s="509"/>
      <c r="U134" s="267"/>
      <c r="V134" s="156">
        <f t="shared" si="41"/>
        <v>0</v>
      </c>
      <c r="W134" s="218"/>
      <c r="X134" s="180"/>
      <c r="Y134" s="284"/>
      <c r="Z134" s="187">
        <f t="shared" si="42"/>
        <v>0</v>
      </c>
      <c r="AA134" s="294"/>
      <c r="AB134" s="510"/>
      <c r="AC134" s="510"/>
      <c r="AD134" s="510"/>
      <c r="AE134" s="510"/>
      <c r="AF134" s="510"/>
      <c r="AG134" s="510"/>
      <c r="AH134" s="510"/>
      <c r="AI134" s="510"/>
      <c r="AJ134" s="510"/>
      <c r="AK134" s="510"/>
      <c r="AL134" s="510"/>
      <c r="AM134" s="510"/>
      <c r="AN134" s="291"/>
    </row>
    <row r="135" spans="2:40" ht="14.1" customHeight="1">
      <c r="B135" s="113"/>
      <c r="C135" s="846"/>
      <c r="D135" s="848"/>
      <c r="E135" s="378"/>
      <c r="F135" s="851"/>
      <c r="G135" s="843"/>
      <c r="H135" s="142"/>
      <c r="I135" s="84"/>
      <c r="J135" s="143"/>
      <c r="K135" s="119"/>
      <c r="L135" s="273"/>
      <c r="M135" s="447"/>
      <c r="N135" s="218"/>
      <c r="O135" s="119"/>
      <c r="P135" s="273"/>
      <c r="Q135" s="447"/>
      <c r="R135" s="447"/>
      <c r="S135" s="447"/>
      <c r="T135" s="509"/>
      <c r="U135" s="267"/>
      <c r="V135" s="156">
        <f t="shared" si="41"/>
        <v>0</v>
      </c>
      <c r="W135" s="218"/>
      <c r="X135" s="180"/>
      <c r="Y135" s="284"/>
      <c r="Z135" s="187">
        <f t="shared" si="42"/>
        <v>0</v>
      </c>
      <c r="AA135" s="294"/>
      <c r="AB135" s="510"/>
      <c r="AC135" s="510"/>
      <c r="AD135" s="510"/>
      <c r="AE135" s="510"/>
      <c r="AF135" s="510"/>
      <c r="AG135" s="510"/>
      <c r="AH135" s="510"/>
      <c r="AI135" s="510"/>
      <c r="AJ135" s="510"/>
      <c r="AK135" s="510"/>
      <c r="AL135" s="510"/>
      <c r="AM135" s="510"/>
      <c r="AN135" s="291"/>
    </row>
    <row r="136" spans="2:40" ht="14.1" customHeight="1">
      <c r="B136" s="113"/>
      <c r="C136" s="846"/>
      <c r="D136" s="848"/>
      <c r="E136" s="378"/>
      <c r="F136" s="852"/>
      <c r="G136" s="844"/>
      <c r="H136" s="142"/>
      <c r="I136" s="162"/>
      <c r="J136" s="143"/>
      <c r="K136" s="119"/>
      <c r="L136" s="273"/>
      <c r="M136" s="163"/>
      <c r="N136" s="218"/>
      <c r="O136" s="119"/>
      <c r="P136" s="273"/>
      <c r="Q136" s="163"/>
      <c r="R136" s="163"/>
      <c r="S136" s="163"/>
      <c r="T136" s="233"/>
      <c r="U136" s="267"/>
      <c r="V136" s="164">
        <f>SUM(V130:V135)</f>
        <v>0</v>
      </c>
      <c r="W136" s="218"/>
      <c r="X136" s="180"/>
      <c r="Y136" s="284"/>
      <c r="Z136" s="164">
        <f>SUM(Z130:Z135)</f>
        <v>0</v>
      </c>
      <c r="AA136" s="294"/>
      <c r="AB136" s="164">
        <f t="shared" ref="AB136:AM136" si="43">SUM(AB130:AB135)</f>
        <v>0</v>
      </c>
      <c r="AC136" s="164">
        <f t="shared" si="43"/>
        <v>0</v>
      </c>
      <c r="AD136" s="164">
        <f t="shared" si="43"/>
        <v>0</v>
      </c>
      <c r="AE136" s="164">
        <f t="shared" si="43"/>
        <v>0</v>
      </c>
      <c r="AF136" s="164">
        <f t="shared" si="43"/>
        <v>0</v>
      </c>
      <c r="AG136" s="164">
        <f t="shared" si="43"/>
        <v>0</v>
      </c>
      <c r="AH136" s="164">
        <f t="shared" si="43"/>
        <v>0</v>
      </c>
      <c r="AI136" s="164">
        <f t="shared" si="43"/>
        <v>0</v>
      </c>
      <c r="AJ136" s="164">
        <f t="shared" si="43"/>
        <v>0</v>
      </c>
      <c r="AK136" s="164">
        <f t="shared" si="43"/>
        <v>0</v>
      </c>
      <c r="AL136" s="164">
        <f t="shared" si="43"/>
        <v>0</v>
      </c>
      <c r="AM136" s="164">
        <f t="shared" si="43"/>
        <v>0</v>
      </c>
      <c r="AN136" s="291"/>
    </row>
    <row r="137" spans="2:40" ht="8.1" customHeight="1">
      <c r="B137" s="113"/>
      <c r="C137" s="846"/>
      <c r="D137" s="848"/>
      <c r="E137" s="378"/>
      <c r="F137" s="228"/>
      <c r="G137" s="114"/>
      <c r="H137" s="142"/>
      <c r="I137" s="114"/>
      <c r="J137" s="143"/>
      <c r="K137" s="119"/>
      <c r="L137" s="273"/>
      <c r="M137" s="228"/>
      <c r="N137" s="218"/>
      <c r="O137" s="119"/>
      <c r="P137" s="273"/>
      <c r="Q137" s="228"/>
      <c r="R137" s="228"/>
      <c r="S137" s="228"/>
      <c r="T137" s="238"/>
      <c r="U137" s="114"/>
      <c r="V137" s="161"/>
      <c r="W137" s="218"/>
      <c r="X137" s="180"/>
      <c r="Y137" s="284"/>
      <c r="Z137" s="286"/>
      <c r="AA137" s="290"/>
      <c r="AB137" s="286"/>
      <c r="AC137" s="286"/>
      <c r="AD137" s="286"/>
      <c r="AE137" s="286"/>
      <c r="AF137" s="286"/>
      <c r="AG137" s="286"/>
      <c r="AH137" s="286"/>
      <c r="AI137" s="286"/>
      <c r="AJ137" s="286"/>
      <c r="AK137" s="286"/>
      <c r="AL137" s="286"/>
      <c r="AM137" s="286"/>
      <c r="AN137" s="291"/>
    </row>
    <row r="138" spans="2:40" ht="14.1" customHeight="1">
      <c r="B138" s="113"/>
      <c r="C138" s="846"/>
      <c r="D138" s="848"/>
      <c r="E138" s="378"/>
      <c r="F138" s="850" t="s">
        <v>226</v>
      </c>
      <c r="G138" s="842"/>
      <c r="H138" s="142"/>
      <c r="I138" s="84"/>
      <c r="J138" s="143"/>
      <c r="K138" s="119"/>
      <c r="L138" s="273"/>
      <c r="M138" s="447"/>
      <c r="N138" s="218"/>
      <c r="O138" s="119"/>
      <c r="P138" s="273"/>
      <c r="Q138" s="447"/>
      <c r="R138" s="447"/>
      <c r="S138" s="447"/>
      <c r="T138" s="509"/>
      <c r="U138" s="267"/>
      <c r="V138" s="156">
        <f t="shared" ref="V138:V143" si="44">+S138*T138</f>
        <v>0</v>
      </c>
      <c r="W138" s="218"/>
      <c r="X138" s="180"/>
      <c r="Y138" s="284"/>
      <c r="Z138" s="187">
        <f t="shared" ref="Z138:Z143" si="45">+SUM(AB138:AM138)</f>
        <v>0</v>
      </c>
      <c r="AA138" s="294"/>
      <c r="AB138" s="510"/>
      <c r="AC138" s="510"/>
      <c r="AD138" s="510"/>
      <c r="AE138" s="510"/>
      <c r="AF138" s="510"/>
      <c r="AG138" s="510"/>
      <c r="AH138" s="510"/>
      <c r="AI138" s="510"/>
      <c r="AJ138" s="510"/>
      <c r="AK138" s="510"/>
      <c r="AL138" s="510"/>
      <c r="AM138" s="510"/>
      <c r="AN138" s="291"/>
    </row>
    <row r="139" spans="2:40" ht="14.1" customHeight="1">
      <c r="B139" s="113"/>
      <c r="C139" s="846"/>
      <c r="D139" s="848"/>
      <c r="E139" s="378"/>
      <c r="F139" s="851"/>
      <c r="G139" s="843"/>
      <c r="H139" s="142"/>
      <c r="I139" s="84"/>
      <c r="J139" s="143"/>
      <c r="K139" s="119"/>
      <c r="L139" s="273"/>
      <c r="M139" s="447"/>
      <c r="N139" s="218"/>
      <c r="O139" s="119"/>
      <c r="P139" s="273"/>
      <c r="Q139" s="447"/>
      <c r="R139" s="447"/>
      <c r="S139" s="447"/>
      <c r="T139" s="509"/>
      <c r="U139" s="267"/>
      <c r="V139" s="156">
        <f t="shared" si="44"/>
        <v>0</v>
      </c>
      <c r="W139" s="218"/>
      <c r="X139" s="180"/>
      <c r="Y139" s="284"/>
      <c r="Z139" s="187">
        <f t="shared" si="45"/>
        <v>0</v>
      </c>
      <c r="AA139" s="294"/>
      <c r="AB139" s="510"/>
      <c r="AC139" s="510"/>
      <c r="AD139" s="510"/>
      <c r="AE139" s="510"/>
      <c r="AF139" s="510"/>
      <c r="AG139" s="510"/>
      <c r="AH139" s="510"/>
      <c r="AI139" s="510"/>
      <c r="AJ139" s="510"/>
      <c r="AK139" s="510"/>
      <c r="AL139" s="510"/>
      <c r="AM139" s="510"/>
      <c r="AN139" s="291"/>
    </row>
    <row r="140" spans="2:40" ht="14.1" customHeight="1">
      <c r="B140" s="113"/>
      <c r="C140" s="846"/>
      <c r="D140" s="848"/>
      <c r="E140" s="378"/>
      <c r="F140" s="851"/>
      <c r="G140" s="843"/>
      <c r="H140" s="142"/>
      <c r="I140" s="84"/>
      <c r="J140" s="143"/>
      <c r="K140" s="119"/>
      <c r="L140" s="273"/>
      <c r="M140" s="447"/>
      <c r="N140" s="218"/>
      <c r="O140" s="119"/>
      <c r="P140" s="273"/>
      <c r="Q140" s="447"/>
      <c r="R140" s="447"/>
      <c r="S140" s="447"/>
      <c r="T140" s="509"/>
      <c r="U140" s="267"/>
      <c r="V140" s="156">
        <f t="shared" si="44"/>
        <v>0</v>
      </c>
      <c r="W140" s="218"/>
      <c r="X140" s="180"/>
      <c r="Y140" s="284"/>
      <c r="Z140" s="187">
        <f t="shared" si="45"/>
        <v>0</v>
      </c>
      <c r="AA140" s="294"/>
      <c r="AB140" s="510"/>
      <c r="AC140" s="510"/>
      <c r="AD140" s="510"/>
      <c r="AE140" s="510"/>
      <c r="AF140" s="510"/>
      <c r="AG140" s="510"/>
      <c r="AH140" s="510"/>
      <c r="AI140" s="510"/>
      <c r="AJ140" s="510"/>
      <c r="AK140" s="510"/>
      <c r="AL140" s="510"/>
      <c r="AM140" s="510"/>
      <c r="AN140" s="291"/>
    </row>
    <row r="141" spans="2:40" ht="14.1" customHeight="1">
      <c r="B141" s="113"/>
      <c r="C141" s="846"/>
      <c r="D141" s="848"/>
      <c r="E141" s="378"/>
      <c r="F141" s="851"/>
      <c r="G141" s="843"/>
      <c r="H141" s="142"/>
      <c r="I141" s="84"/>
      <c r="J141" s="143"/>
      <c r="K141" s="119"/>
      <c r="L141" s="273"/>
      <c r="M141" s="447"/>
      <c r="N141" s="218"/>
      <c r="O141" s="119"/>
      <c r="P141" s="273"/>
      <c r="Q141" s="447"/>
      <c r="R141" s="447"/>
      <c r="S141" s="447"/>
      <c r="T141" s="509"/>
      <c r="U141" s="267"/>
      <c r="V141" s="156">
        <f t="shared" si="44"/>
        <v>0</v>
      </c>
      <c r="W141" s="218"/>
      <c r="X141" s="180"/>
      <c r="Y141" s="284"/>
      <c r="Z141" s="187">
        <f t="shared" si="45"/>
        <v>0</v>
      </c>
      <c r="AA141" s="294"/>
      <c r="AB141" s="510"/>
      <c r="AC141" s="510"/>
      <c r="AD141" s="510"/>
      <c r="AE141" s="510"/>
      <c r="AF141" s="510"/>
      <c r="AG141" s="510"/>
      <c r="AH141" s="510"/>
      <c r="AI141" s="510"/>
      <c r="AJ141" s="510"/>
      <c r="AK141" s="510"/>
      <c r="AL141" s="510"/>
      <c r="AM141" s="510"/>
      <c r="AN141" s="291"/>
    </row>
    <row r="142" spans="2:40" ht="14.1" customHeight="1">
      <c r="B142" s="113"/>
      <c r="C142" s="846"/>
      <c r="D142" s="848"/>
      <c r="E142" s="378"/>
      <c r="F142" s="851"/>
      <c r="G142" s="843"/>
      <c r="H142" s="142"/>
      <c r="I142" s="84"/>
      <c r="J142" s="143"/>
      <c r="K142" s="119"/>
      <c r="L142" s="273"/>
      <c r="M142" s="447"/>
      <c r="N142" s="218"/>
      <c r="O142" s="119"/>
      <c r="P142" s="273"/>
      <c r="Q142" s="447"/>
      <c r="R142" s="447"/>
      <c r="S142" s="447"/>
      <c r="T142" s="509"/>
      <c r="U142" s="267"/>
      <c r="V142" s="156">
        <f t="shared" si="44"/>
        <v>0</v>
      </c>
      <c r="W142" s="218"/>
      <c r="X142" s="180"/>
      <c r="Y142" s="284"/>
      <c r="Z142" s="187">
        <f t="shared" si="45"/>
        <v>0</v>
      </c>
      <c r="AA142" s="294"/>
      <c r="AB142" s="510"/>
      <c r="AC142" s="510"/>
      <c r="AD142" s="510"/>
      <c r="AE142" s="510"/>
      <c r="AF142" s="510"/>
      <c r="AG142" s="510"/>
      <c r="AH142" s="510"/>
      <c r="AI142" s="510"/>
      <c r="AJ142" s="510"/>
      <c r="AK142" s="510"/>
      <c r="AL142" s="510"/>
      <c r="AM142" s="510"/>
      <c r="AN142" s="291"/>
    </row>
    <row r="143" spans="2:40" ht="14.1" customHeight="1">
      <c r="B143" s="113"/>
      <c r="C143" s="846"/>
      <c r="D143" s="848"/>
      <c r="E143" s="378"/>
      <c r="F143" s="851"/>
      <c r="G143" s="843"/>
      <c r="H143" s="142"/>
      <c r="I143" s="84"/>
      <c r="J143" s="143"/>
      <c r="K143" s="119"/>
      <c r="L143" s="273"/>
      <c r="M143" s="447"/>
      <c r="N143" s="218"/>
      <c r="O143" s="119"/>
      <c r="P143" s="273"/>
      <c r="Q143" s="447"/>
      <c r="R143" s="447"/>
      <c r="S143" s="447"/>
      <c r="T143" s="509"/>
      <c r="U143" s="267"/>
      <c r="V143" s="156">
        <f t="shared" si="44"/>
        <v>0</v>
      </c>
      <c r="W143" s="218"/>
      <c r="X143" s="180"/>
      <c r="Y143" s="284"/>
      <c r="Z143" s="187">
        <f t="shared" si="45"/>
        <v>0</v>
      </c>
      <c r="AA143" s="294"/>
      <c r="AB143" s="510"/>
      <c r="AC143" s="510"/>
      <c r="AD143" s="510"/>
      <c r="AE143" s="510"/>
      <c r="AF143" s="510"/>
      <c r="AG143" s="510"/>
      <c r="AH143" s="510"/>
      <c r="AI143" s="510"/>
      <c r="AJ143" s="510"/>
      <c r="AK143" s="510"/>
      <c r="AL143" s="510"/>
      <c r="AM143" s="510"/>
      <c r="AN143" s="291"/>
    </row>
    <row r="144" spans="2:40" ht="14.1" customHeight="1">
      <c r="B144" s="113"/>
      <c r="C144" s="846"/>
      <c r="D144" s="848"/>
      <c r="E144" s="378"/>
      <c r="F144" s="852"/>
      <c r="G144" s="844"/>
      <c r="H144" s="142"/>
      <c r="I144" s="162"/>
      <c r="J144" s="143"/>
      <c r="K144" s="119"/>
      <c r="L144" s="273"/>
      <c r="M144" s="163"/>
      <c r="N144" s="218"/>
      <c r="O144" s="119"/>
      <c r="P144" s="273"/>
      <c r="Q144" s="163"/>
      <c r="R144" s="163"/>
      <c r="S144" s="163"/>
      <c r="T144" s="233"/>
      <c r="U144" s="267"/>
      <c r="V144" s="164">
        <f>SUM(V138:V143)</f>
        <v>0</v>
      </c>
      <c r="W144" s="218"/>
      <c r="X144" s="180"/>
      <c r="Y144" s="284"/>
      <c r="Z144" s="164">
        <f>SUM(Z138:Z143)</f>
        <v>0</v>
      </c>
      <c r="AA144" s="294"/>
      <c r="AB144" s="164">
        <f t="shared" ref="AB144:AM144" si="46">SUM(AB138:AB143)</f>
        <v>0</v>
      </c>
      <c r="AC144" s="164">
        <f t="shared" si="46"/>
        <v>0</v>
      </c>
      <c r="AD144" s="164">
        <f t="shared" si="46"/>
        <v>0</v>
      </c>
      <c r="AE144" s="164">
        <f t="shared" si="46"/>
        <v>0</v>
      </c>
      <c r="AF144" s="164">
        <f t="shared" si="46"/>
        <v>0</v>
      </c>
      <c r="AG144" s="164">
        <f t="shared" si="46"/>
        <v>0</v>
      </c>
      <c r="AH144" s="164">
        <f t="shared" si="46"/>
        <v>0</v>
      </c>
      <c r="AI144" s="164">
        <f t="shared" si="46"/>
        <v>0</v>
      </c>
      <c r="AJ144" s="164">
        <f t="shared" si="46"/>
        <v>0</v>
      </c>
      <c r="AK144" s="164">
        <f t="shared" si="46"/>
        <v>0</v>
      </c>
      <c r="AL144" s="164">
        <f t="shared" si="46"/>
        <v>0</v>
      </c>
      <c r="AM144" s="164">
        <f t="shared" si="46"/>
        <v>0</v>
      </c>
      <c r="AN144" s="291"/>
    </row>
    <row r="145" spans="2:40" ht="8.1" customHeight="1">
      <c r="B145" s="113"/>
      <c r="C145" s="846"/>
      <c r="D145" s="848"/>
      <c r="E145" s="378"/>
      <c r="F145" s="228"/>
      <c r="G145" s="114"/>
      <c r="H145" s="142"/>
      <c r="I145" s="114"/>
      <c r="J145" s="143"/>
      <c r="K145" s="119"/>
      <c r="L145" s="273"/>
      <c r="M145" s="228"/>
      <c r="N145" s="218"/>
      <c r="O145" s="119"/>
      <c r="P145" s="273"/>
      <c r="Q145" s="228"/>
      <c r="R145" s="228"/>
      <c r="S145" s="228"/>
      <c r="T145" s="238"/>
      <c r="U145" s="114"/>
      <c r="V145" s="161"/>
      <c r="W145" s="218"/>
      <c r="X145" s="180"/>
      <c r="Y145" s="284"/>
      <c r="Z145" s="286"/>
      <c r="AA145" s="290"/>
      <c r="AB145" s="286"/>
      <c r="AC145" s="286"/>
      <c r="AD145" s="286"/>
      <c r="AE145" s="286"/>
      <c r="AF145" s="286"/>
      <c r="AG145" s="286"/>
      <c r="AH145" s="286"/>
      <c r="AI145" s="286"/>
      <c r="AJ145" s="286"/>
      <c r="AK145" s="286"/>
      <c r="AL145" s="286"/>
      <c r="AM145" s="286"/>
      <c r="AN145" s="291"/>
    </row>
    <row r="146" spans="2:40" ht="14.1" customHeight="1">
      <c r="B146" s="113"/>
      <c r="C146" s="846"/>
      <c r="D146" s="848"/>
      <c r="E146" s="378"/>
      <c r="F146" s="850" t="s">
        <v>227</v>
      </c>
      <c r="G146" s="842"/>
      <c r="H146" s="142"/>
      <c r="I146" s="84"/>
      <c r="J146" s="143"/>
      <c r="K146" s="119"/>
      <c r="L146" s="273"/>
      <c r="M146" s="447"/>
      <c r="N146" s="218"/>
      <c r="O146" s="119"/>
      <c r="P146" s="273"/>
      <c r="Q146" s="447"/>
      <c r="R146" s="447"/>
      <c r="S146" s="447"/>
      <c r="T146" s="509"/>
      <c r="U146" s="267"/>
      <c r="V146" s="156">
        <f t="shared" ref="V146:V151" si="47">+S146*T146</f>
        <v>0</v>
      </c>
      <c r="W146" s="218"/>
      <c r="X146" s="180"/>
      <c r="Y146" s="284"/>
      <c r="Z146" s="187">
        <f t="shared" ref="Z146:Z151" si="48">+SUM(AB146:AM146)</f>
        <v>0</v>
      </c>
      <c r="AA146" s="294"/>
      <c r="AB146" s="510"/>
      <c r="AC146" s="510"/>
      <c r="AD146" s="510"/>
      <c r="AE146" s="510"/>
      <c r="AF146" s="510"/>
      <c r="AG146" s="510"/>
      <c r="AH146" s="510"/>
      <c r="AI146" s="510"/>
      <c r="AJ146" s="510"/>
      <c r="AK146" s="510"/>
      <c r="AL146" s="510"/>
      <c r="AM146" s="510"/>
      <c r="AN146" s="291"/>
    </row>
    <row r="147" spans="2:40" ht="14.1" customHeight="1">
      <c r="B147" s="113"/>
      <c r="C147" s="846"/>
      <c r="D147" s="848"/>
      <c r="E147" s="378"/>
      <c r="F147" s="851"/>
      <c r="G147" s="843"/>
      <c r="H147" s="142"/>
      <c r="I147" s="84"/>
      <c r="J147" s="143"/>
      <c r="K147" s="119"/>
      <c r="L147" s="273"/>
      <c r="M147" s="447"/>
      <c r="N147" s="218"/>
      <c r="O147" s="119"/>
      <c r="P147" s="273"/>
      <c r="Q147" s="447"/>
      <c r="R147" s="447"/>
      <c r="S147" s="447"/>
      <c r="T147" s="509"/>
      <c r="U147" s="267"/>
      <c r="V147" s="156">
        <f t="shared" si="47"/>
        <v>0</v>
      </c>
      <c r="W147" s="218"/>
      <c r="X147" s="180"/>
      <c r="Y147" s="284"/>
      <c r="Z147" s="187">
        <f t="shared" si="48"/>
        <v>0</v>
      </c>
      <c r="AA147" s="294"/>
      <c r="AB147" s="510"/>
      <c r="AC147" s="510"/>
      <c r="AD147" s="510"/>
      <c r="AE147" s="510"/>
      <c r="AF147" s="510"/>
      <c r="AG147" s="510"/>
      <c r="AH147" s="510"/>
      <c r="AI147" s="510"/>
      <c r="AJ147" s="510"/>
      <c r="AK147" s="510"/>
      <c r="AL147" s="510"/>
      <c r="AM147" s="510"/>
      <c r="AN147" s="291"/>
    </row>
    <row r="148" spans="2:40" ht="14.1" customHeight="1">
      <c r="B148" s="113"/>
      <c r="C148" s="846"/>
      <c r="D148" s="848"/>
      <c r="E148" s="378"/>
      <c r="F148" s="851"/>
      <c r="G148" s="843"/>
      <c r="H148" s="142"/>
      <c r="I148" s="84"/>
      <c r="J148" s="143"/>
      <c r="K148" s="119"/>
      <c r="L148" s="273"/>
      <c r="M148" s="447"/>
      <c r="N148" s="218"/>
      <c r="O148" s="119"/>
      <c r="P148" s="273"/>
      <c r="Q148" s="447"/>
      <c r="R148" s="447"/>
      <c r="S148" s="447"/>
      <c r="T148" s="509"/>
      <c r="U148" s="267"/>
      <c r="V148" s="156">
        <f t="shared" si="47"/>
        <v>0</v>
      </c>
      <c r="W148" s="218"/>
      <c r="X148" s="180"/>
      <c r="Y148" s="284"/>
      <c r="Z148" s="187">
        <f t="shared" si="48"/>
        <v>0</v>
      </c>
      <c r="AA148" s="294"/>
      <c r="AB148" s="510"/>
      <c r="AC148" s="510"/>
      <c r="AD148" s="510"/>
      <c r="AE148" s="510"/>
      <c r="AF148" s="510"/>
      <c r="AG148" s="510"/>
      <c r="AH148" s="510"/>
      <c r="AI148" s="510"/>
      <c r="AJ148" s="510"/>
      <c r="AK148" s="510"/>
      <c r="AL148" s="510"/>
      <c r="AM148" s="510"/>
      <c r="AN148" s="291"/>
    </row>
    <row r="149" spans="2:40" ht="14.1" customHeight="1">
      <c r="B149" s="113"/>
      <c r="C149" s="846"/>
      <c r="D149" s="848"/>
      <c r="E149" s="378"/>
      <c r="F149" s="851"/>
      <c r="G149" s="843"/>
      <c r="H149" s="142"/>
      <c r="I149" s="84"/>
      <c r="J149" s="143"/>
      <c r="K149" s="119"/>
      <c r="L149" s="273"/>
      <c r="M149" s="447"/>
      <c r="N149" s="218"/>
      <c r="O149" s="119"/>
      <c r="P149" s="273"/>
      <c r="Q149" s="447"/>
      <c r="R149" s="447"/>
      <c r="S149" s="447"/>
      <c r="T149" s="509"/>
      <c r="U149" s="267"/>
      <c r="V149" s="156">
        <f t="shared" si="47"/>
        <v>0</v>
      </c>
      <c r="W149" s="218"/>
      <c r="X149" s="180"/>
      <c r="Y149" s="284"/>
      <c r="Z149" s="187">
        <f t="shared" si="48"/>
        <v>0</v>
      </c>
      <c r="AA149" s="294"/>
      <c r="AB149" s="510"/>
      <c r="AC149" s="510"/>
      <c r="AD149" s="510"/>
      <c r="AE149" s="510"/>
      <c r="AF149" s="510"/>
      <c r="AG149" s="510"/>
      <c r="AH149" s="510"/>
      <c r="AI149" s="510"/>
      <c r="AJ149" s="510"/>
      <c r="AK149" s="510"/>
      <c r="AL149" s="510"/>
      <c r="AM149" s="510"/>
      <c r="AN149" s="291"/>
    </row>
    <row r="150" spans="2:40" ht="14.1" customHeight="1">
      <c r="B150" s="113"/>
      <c r="C150" s="846"/>
      <c r="D150" s="848"/>
      <c r="E150" s="378"/>
      <c r="F150" s="851"/>
      <c r="G150" s="843"/>
      <c r="H150" s="142"/>
      <c r="I150" s="84"/>
      <c r="J150" s="143"/>
      <c r="K150" s="119"/>
      <c r="L150" s="273"/>
      <c r="M150" s="447"/>
      <c r="N150" s="218"/>
      <c r="O150" s="119"/>
      <c r="P150" s="273"/>
      <c r="Q150" s="447"/>
      <c r="R150" s="447"/>
      <c r="S150" s="447"/>
      <c r="T150" s="509"/>
      <c r="U150" s="267"/>
      <c r="V150" s="156">
        <f t="shared" si="47"/>
        <v>0</v>
      </c>
      <c r="W150" s="218"/>
      <c r="X150" s="180"/>
      <c r="Y150" s="284"/>
      <c r="Z150" s="187">
        <f t="shared" si="48"/>
        <v>0</v>
      </c>
      <c r="AA150" s="294"/>
      <c r="AB150" s="510"/>
      <c r="AC150" s="510"/>
      <c r="AD150" s="510"/>
      <c r="AE150" s="510"/>
      <c r="AF150" s="510"/>
      <c r="AG150" s="510"/>
      <c r="AH150" s="510"/>
      <c r="AI150" s="510"/>
      <c r="AJ150" s="510"/>
      <c r="AK150" s="510"/>
      <c r="AL150" s="510"/>
      <c r="AM150" s="510"/>
      <c r="AN150" s="291"/>
    </row>
    <row r="151" spans="2:40" ht="14.1" customHeight="1">
      <c r="B151" s="113"/>
      <c r="C151" s="846"/>
      <c r="D151" s="848"/>
      <c r="E151" s="378"/>
      <c r="F151" s="851"/>
      <c r="G151" s="843"/>
      <c r="H151" s="142"/>
      <c r="I151" s="84"/>
      <c r="J151" s="143"/>
      <c r="K151" s="119"/>
      <c r="L151" s="273"/>
      <c r="M151" s="447"/>
      <c r="N151" s="218"/>
      <c r="O151" s="119"/>
      <c r="P151" s="273"/>
      <c r="Q151" s="447"/>
      <c r="R151" s="447"/>
      <c r="S151" s="447"/>
      <c r="T151" s="509"/>
      <c r="U151" s="267"/>
      <c r="V151" s="156">
        <f t="shared" si="47"/>
        <v>0</v>
      </c>
      <c r="W151" s="218"/>
      <c r="X151" s="180"/>
      <c r="Y151" s="284"/>
      <c r="Z151" s="187">
        <f t="shared" si="48"/>
        <v>0</v>
      </c>
      <c r="AA151" s="294"/>
      <c r="AB151" s="510"/>
      <c r="AC151" s="510"/>
      <c r="AD151" s="510"/>
      <c r="AE151" s="510"/>
      <c r="AF151" s="510"/>
      <c r="AG151" s="510"/>
      <c r="AH151" s="510"/>
      <c r="AI151" s="510"/>
      <c r="AJ151" s="510"/>
      <c r="AK151" s="510"/>
      <c r="AL151" s="510"/>
      <c r="AM151" s="510"/>
      <c r="AN151" s="291"/>
    </row>
    <row r="152" spans="2:40" ht="14.1" customHeight="1">
      <c r="B152" s="113"/>
      <c r="C152" s="846"/>
      <c r="D152" s="848"/>
      <c r="E152" s="378"/>
      <c r="F152" s="852"/>
      <c r="G152" s="844"/>
      <c r="H152" s="142"/>
      <c r="I152" s="162"/>
      <c r="J152" s="143"/>
      <c r="K152" s="119"/>
      <c r="L152" s="273"/>
      <c r="M152" s="163"/>
      <c r="N152" s="218"/>
      <c r="O152" s="119"/>
      <c r="P152" s="273"/>
      <c r="Q152" s="163"/>
      <c r="R152" s="163"/>
      <c r="S152" s="163"/>
      <c r="T152" s="233"/>
      <c r="U152" s="267"/>
      <c r="V152" s="164">
        <f>SUM(V146:V151)</f>
        <v>0</v>
      </c>
      <c r="W152" s="218"/>
      <c r="X152" s="180"/>
      <c r="Y152" s="284"/>
      <c r="Z152" s="164">
        <f>SUM(Z146:Z151)</f>
        <v>0</v>
      </c>
      <c r="AA152" s="294"/>
      <c r="AB152" s="164">
        <f t="shared" ref="AB152:AM152" si="49">SUM(AB146:AB151)</f>
        <v>0</v>
      </c>
      <c r="AC152" s="164">
        <f t="shared" si="49"/>
        <v>0</v>
      </c>
      <c r="AD152" s="164">
        <f t="shared" si="49"/>
        <v>0</v>
      </c>
      <c r="AE152" s="164">
        <f t="shared" si="49"/>
        <v>0</v>
      </c>
      <c r="AF152" s="164">
        <f t="shared" si="49"/>
        <v>0</v>
      </c>
      <c r="AG152" s="164">
        <f t="shared" si="49"/>
        <v>0</v>
      </c>
      <c r="AH152" s="164">
        <f t="shared" si="49"/>
        <v>0</v>
      </c>
      <c r="AI152" s="164">
        <f t="shared" si="49"/>
        <v>0</v>
      </c>
      <c r="AJ152" s="164">
        <f t="shared" si="49"/>
        <v>0</v>
      </c>
      <c r="AK152" s="164">
        <f t="shared" si="49"/>
        <v>0</v>
      </c>
      <c r="AL152" s="164">
        <f t="shared" si="49"/>
        <v>0</v>
      </c>
      <c r="AM152" s="164">
        <f t="shared" si="49"/>
        <v>0</v>
      </c>
      <c r="AN152" s="291"/>
    </row>
    <row r="153" spans="2:40" ht="8.1" customHeight="1">
      <c r="B153" s="113"/>
      <c r="C153" s="846"/>
      <c r="D153" s="848"/>
      <c r="E153" s="378"/>
      <c r="F153" s="228"/>
      <c r="G153" s="114"/>
      <c r="H153" s="142"/>
      <c r="I153" s="114"/>
      <c r="J153" s="143"/>
      <c r="K153" s="119"/>
      <c r="L153" s="273"/>
      <c r="M153" s="228"/>
      <c r="N153" s="218"/>
      <c r="O153" s="119"/>
      <c r="P153" s="273"/>
      <c r="Q153" s="228"/>
      <c r="R153" s="228"/>
      <c r="S153" s="228"/>
      <c r="T153" s="238"/>
      <c r="U153" s="114"/>
      <c r="V153" s="161"/>
      <c r="W153" s="218"/>
      <c r="X153" s="180"/>
      <c r="Y153" s="284"/>
      <c r="Z153" s="286"/>
      <c r="AA153" s="290"/>
      <c r="AB153" s="286"/>
      <c r="AC153" s="286"/>
      <c r="AD153" s="286"/>
      <c r="AE153" s="286"/>
      <c r="AF153" s="286"/>
      <c r="AG153" s="286"/>
      <c r="AH153" s="286"/>
      <c r="AI153" s="286"/>
      <c r="AJ153" s="286"/>
      <c r="AK153" s="286"/>
      <c r="AL153" s="286"/>
      <c r="AM153" s="286"/>
      <c r="AN153" s="291"/>
    </row>
    <row r="154" spans="2:40" ht="14.1" customHeight="1">
      <c r="B154" s="113"/>
      <c r="C154" s="846"/>
      <c r="D154" s="848"/>
      <c r="E154" s="378"/>
      <c r="F154" s="850" t="s">
        <v>228</v>
      </c>
      <c r="G154" s="842"/>
      <c r="H154" s="142"/>
      <c r="I154" s="84"/>
      <c r="J154" s="143"/>
      <c r="K154" s="119"/>
      <c r="L154" s="273"/>
      <c r="M154" s="447"/>
      <c r="N154" s="218"/>
      <c r="O154" s="119"/>
      <c r="P154" s="273"/>
      <c r="Q154" s="447"/>
      <c r="R154" s="447"/>
      <c r="S154" s="447"/>
      <c r="T154" s="509"/>
      <c r="U154" s="267"/>
      <c r="V154" s="156">
        <f t="shared" ref="V154:V159" si="50">+S154*T154</f>
        <v>0</v>
      </c>
      <c r="W154" s="218"/>
      <c r="X154" s="180"/>
      <c r="Y154" s="284"/>
      <c r="Z154" s="187">
        <f t="shared" ref="Z154:Z159" si="51">+SUM(AB154:AM154)</f>
        <v>0</v>
      </c>
      <c r="AA154" s="294"/>
      <c r="AB154" s="510"/>
      <c r="AC154" s="510"/>
      <c r="AD154" s="510"/>
      <c r="AE154" s="510"/>
      <c r="AF154" s="510"/>
      <c r="AG154" s="510"/>
      <c r="AH154" s="510"/>
      <c r="AI154" s="510"/>
      <c r="AJ154" s="510"/>
      <c r="AK154" s="510"/>
      <c r="AL154" s="510"/>
      <c r="AM154" s="510"/>
      <c r="AN154" s="291"/>
    </row>
    <row r="155" spans="2:40" ht="14.1" customHeight="1">
      <c r="B155" s="113"/>
      <c r="C155" s="846"/>
      <c r="D155" s="848"/>
      <c r="E155" s="378"/>
      <c r="F155" s="851"/>
      <c r="G155" s="843"/>
      <c r="H155" s="142"/>
      <c r="I155" s="84"/>
      <c r="J155" s="143"/>
      <c r="K155" s="119"/>
      <c r="L155" s="273"/>
      <c r="M155" s="447"/>
      <c r="N155" s="218"/>
      <c r="O155" s="119"/>
      <c r="P155" s="273"/>
      <c r="Q155" s="447"/>
      <c r="R155" s="447"/>
      <c r="S155" s="447"/>
      <c r="T155" s="509"/>
      <c r="U155" s="267"/>
      <c r="V155" s="156">
        <f t="shared" si="50"/>
        <v>0</v>
      </c>
      <c r="W155" s="218"/>
      <c r="X155" s="180"/>
      <c r="Y155" s="284"/>
      <c r="Z155" s="187">
        <f t="shared" si="51"/>
        <v>0</v>
      </c>
      <c r="AA155" s="294"/>
      <c r="AB155" s="510"/>
      <c r="AC155" s="510"/>
      <c r="AD155" s="510"/>
      <c r="AE155" s="510"/>
      <c r="AF155" s="510"/>
      <c r="AG155" s="510"/>
      <c r="AH155" s="510"/>
      <c r="AI155" s="510"/>
      <c r="AJ155" s="510"/>
      <c r="AK155" s="510"/>
      <c r="AL155" s="510"/>
      <c r="AM155" s="510"/>
      <c r="AN155" s="291"/>
    </row>
    <row r="156" spans="2:40" ht="14.1" customHeight="1">
      <c r="B156" s="113"/>
      <c r="C156" s="846"/>
      <c r="D156" s="848"/>
      <c r="E156" s="378"/>
      <c r="F156" s="851"/>
      <c r="G156" s="843"/>
      <c r="H156" s="142"/>
      <c r="I156" s="84"/>
      <c r="J156" s="143"/>
      <c r="K156" s="119"/>
      <c r="L156" s="273"/>
      <c r="M156" s="447"/>
      <c r="N156" s="218"/>
      <c r="O156" s="119"/>
      <c r="P156" s="273"/>
      <c r="Q156" s="447"/>
      <c r="R156" s="447"/>
      <c r="S156" s="447"/>
      <c r="T156" s="509"/>
      <c r="U156" s="267"/>
      <c r="V156" s="156">
        <f t="shared" si="50"/>
        <v>0</v>
      </c>
      <c r="W156" s="218"/>
      <c r="X156" s="180"/>
      <c r="Y156" s="284"/>
      <c r="Z156" s="187">
        <f t="shared" si="51"/>
        <v>0</v>
      </c>
      <c r="AA156" s="294"/>
      <c r="AB156" s="510"/>
      <c r="AC156" s="510"/>
      <c r="AD156" s="510"/>
      <c r="AE156" s="510"/>
      <c r="AF156" s="510"/>
      <c r="AG156" s="510"/>
      <c r="AH156" s="510"/>
      <c r="AI156" s="510"/>
      <c r="AJ156" s="510"/>
      <c r="AK156" s="510"/>
      <c r="AL156" s="510"/>
      <c r="AM156" s="510"/>
      <c r="AN156" s="291"/>
    </row>
    <row r="157" spans="2:40" ht="14.1" customHeight="1">
      <c r="B157" s="113"/>
      <c r="C157" s="846"/>
      <c r="D157" s="848"/>
      <c r="E157" s="378"/>
      <c r="F157" s="851"/>
      <c r="G157" s="843"/>
      <c r="H157" s="142"/>
      <c r="I157" s="84"/>
      <c r="J157" s="143"/>
      <c r="K157" s="119"/>
      <c r="L157" s="273"/>
      <c r="M157" s="447"/>
      <c r="N157" s="218"/>
      <c r="O157" s="119"/>
      <c r="P157" s="273"/>
      <c r="Q157" s="447"/>
      <c r="R157" s="447"/>
      <c r="S157" s="447"/>
      <c r="T157" s="509"/>
      <c r="U157" s="267"/>
      <c r="V157" s="156">
        <f t="shared" si="50"/>
        <v>0</v>
      </c>
      <c r="W157" s="218"/>
      <c r="X157" s="180"/>
      <c r="Y157" s="284"/>
      <c r="Z157" s="187">
        <f t="shared" si="51"/>
        <v>0</v>
      </c>
      <c r="AA157" s="294"/>
      <c r="AB157" s="510"/>
      <c r="AC157" s="510"/>
      <c r="AD157" s="510"/>
      <c r="AE157" s="510"/>
      <c r="AF157" s="510"/>
      <c r="AG157" s="510"/>
      <c r="AH157" s="510"/>
      <c r="AI157" s="510"/>
      <c r="AJ157" s="510"/>
      <c r="AK157" s="510"/>
      <c r="AL157" s="510"/>
      <c r="AM157" s="510"/>
      <c r="AN157" s="291"/>
    </row>
    <row r="158" spans="2:40" ht="14.1" customHeight="1">
      <c r="B158" s="113"/>
      <c r="C158" s="846"/>
      <c r="D158" s="848"/>
      <c r="E158" s="378"/>
      <c r="F158" s="851"/>
      <c r="G158" s="843"/>
      <c r="H158" s="142"/>
      <c r="I158" s="84"/>
      <c r="J158" s="143"/>
      <c r="K158" s="119"/>
      <c r="L158" s="273"/>
      <c r="M158" s="447"/>
      <c r="N158" s="218"/>
      <c r="O158" s="119"/>
      <c r="P158" s="273"/>
      <c r="Q158" s="447"/>
      <c r="R158" s="447"/>
      <c r="S158" s="447"/>
      <c r="T158" s="509"/>
      <c r="U158" s="267"/>
      <c r="V158" s="156">
        <f t="shared" si="50"/>
        <v>0</v>
      </c>
      <c r="W158" s="218"/>
      <c r="X158" s="180"/>
      <c r="Y158" s="284"/>
      <c r="Z158" s="187">
        <f t="shared" si="51"/>
        <v>0</v>
      </c>
      <c r="AA158" s="294"/>
      <c r="AB158" s="510"/>
      <c r="AC158" s="510"/>
      <c r="AD158" s="510"/>
      <c r="AE158" s="510"/>
      <c r="AF158" s="510"/>
      <c r="AG158" s="510"/>
      <c r="AH158" s="510"/>
      <c r="AI158" s="510"/>
      <c r="AJ158" s="510"/>
      <c r="AK158" s="510"/>
      <c r="AL158" s="510"/>
      <c r="AM158" s="510"/>
      <c r="AN158" s="291"/>
    </row>
    <row r="159" spans="2:40" ht="14.1" customHeight="1">
      <c r="B159" s="113"/>
      <c r="C159" s="846"/>
      <c r="D159" s="848"/>
      <c r="E159" s="378"/>
      <c r="F159" s="851"/>
      <c r="G159" s="843"/>
      <c r="H159" s="142"/>
      <c r="I159" s="84"/>
      <c r="J159" s="143"/>
      <c r="K159" s="119"/>
      <c r="L159" s="273"/>
      <c r="M159" s="447"/>
      <c r="N159" s="218"/>
      <c r="O159" s="119"/>
      <c r="P159" s="273"/>
      <c r="Q159" s="447"/>
      <c r="R159" s="447"/>
      <c r="S159" s="447"/>
      <c r="T159" s="509"/>
      <c r="U159" s="267"/>
      <c r="V159" s="156">
        <f t="shared" si="50"/>
        <v>0</v>
      </c>
      <c r="W159" s="218"/>
      <c r="X159" s="180"/>
      <c r="Y159" s="284"/>
      <c r="Z159" s="187">
        <f t="shared" si="51"/>
        <v>0</v>
      </c>
      <c r="AA159" s="294"/>
      <c r="AB159" s="510"/>
      <c r="AC159" s="510"/>
      <c r="AD159" s="510"/>
      <c r="AE159" s="510"/>
      <c r="AF159" s="510"/>
      <c r="AG159" s="510"/>
      <c r="AH159" s="510"/>
      <c r="AI159" s="510"/>
      <c r="AJ159" s="510"/>
      <c r="AK159" s="510"/>
      <c r="AL159" s="510"/>
      <c r="AM159" s="510"/>
      <c r="AN159" s="291"/>
    </row>
    <row r="160" spans="2:40" ht="14.1" customHeight="1">
      <c r="B160" s="113"/>
      <c r="C160" s="846"/>
      <c r="D160" s="848"/>
      <c r="E160" s="378"/>
      <c r="F160" s="852"/>
      <c r="G160" s="844"/>
      <c r="H160" s="142"/>
      <c r="I160" s="162"/>
      <c r="J160" s="143"/>
      <c r="K160" s="119"/>
      <c r="L160" s="273"/>
      <c r="M160" s="163"/>
      <c r="N160" s="218"/>
      <c r="O160" s="119"/>
      <c r="P160" s="273"/>
      <c r="Q160" s="163"/>
      <c r="R160" s="163"/>
      <c r="S160" s="163"/>
      <c r="T160" s="233"/>
      <c r="U160" s="267"/>
      <c r="V160" s="164">
        <f>SUM(V154:V159)</f>
        <v>0</v>
      </c>
      <c r="W160" s="218"/>
      <c r="X160" s="180"/>
      <c r="Y160" s="284"/>
      <c r="Z160" s="164">
        <f>SUM(Z154:Z159)</f>
        <v>0</v>
      </c>
      <c r="AA160" s="294"/>
      <c r="AB160" s="164">
        <f t="shared" ref="AB160:AM160" si="52">SUM(AB154:AB159)</f>
        <v>0</v>
      </c>
      <c r="AC160" s="164">
        <f t="shared" si="52"/>
        <v>0</v>
      </c>
      <c r="AD160" s="164">
        <f t="shared" si="52"/>
        <v>0</v>
      </c>
      <c r="AE160" s="164">
        <f t="shared" si="52"/>
        <v>0</v>
      </c>
      <c r="AF160" s="164">
        <f t="shared" si="52"/>
        <v>0</v>
      </c>
      <c r="AG160" s="164">
        <f t="shared" si="52"/>
        <v>0</v>
      </c>
      <c r="AH160" s="164">
        <f t="shared" si="52"/>
        <v>0</v>
      </c>
      <c r="AI160" s="164">
        <f t="shared" si="52"/>
        <v>0</v>
      </c>
      <c r="AJ160" s="164">
        <f t="shared" si="52"/>
        <v>0</v>
      </c>
      <c r="AK160" s="164">
        <f t="shared" si="52"/>
        <v>0</v>
      </c>
      <c r="AL160" s="164">
        <f t="shared" si="52"/>
        <v>0</v>
      </c>
      <c r="AM160" s="164">
        <f t="shared" si="52"/>
        <v>0</v>
      </c>
      <c r="AN160" s="291"/>
    </row>
    <row r="161" spans="2:40" ht="8.1" customHeight="1">
      <c r="B161" s="113"/>
      <c r="C161" s="846"/>
      <c r="D161" s="848"/>
      <c r="E161" s="378"/>
      <c r="F161" s="228"/>
      <c r="G161" s="114"/>
      <c r="H161" s="142"/>
      <c r="I161" s="114"/>
      <c r="J161" s="143"/>
      <c r="K161" s="119"/>
      <c r="L161" s="273"/>
      <c r="M161" s="228"/>
      <c r="N161" s="218"/>
      <c r="O161" s="119"/>
      <c r="P161" s="273"/>
      <c r="Q161" s="228"/>
      <c r="R161" s="228"/>
      <c r="S161" s="228"/>
      <c r="T161" s="238"/>
      <c r="U161" s="114"/>
      <c r="V161" s="161"/>
      <c r="W161" s="218"/>
      <c r="X161" s="180"/>
      <c r="Y161" s="284"/>
      <c r="Z161" s="286"/>
      <c r="AA161" s="290"/>
      <c r="AB161" s="286"/>
      <c r="AC161" s="286"/>
      <c r="AD161" s="286"/>
      <c r="AE161" s="286"/>
      <c r="AF161" s="286"/>
      <c r="AG161" s="286"/>
      <c r="AH161" s="286"/>
      <c r="AI161" s="286"/>
      <c r="AJ161" s="286"/>
      <c r="AK161" s="286"/>
      <c r="AL161" s="286"/>
      <c r="AM161" s="286"/>
      <c r="AN161" s="291"/>
    </row>
    <row r="162" spans="2:40" ht="14.1" customHeight="1">
      <c r="B162" s="113"/>
      <c r="C162" s="846"/>
      <c r="D162" s="848"/>
      <c r="E162" s="378"/>
      <c r="F162" s="850" t="s">
        <v>229</v>
      </c>
      <c r="G162" s="842"/>
      <c r="H162" s="142"/>
      <c r="I162" s="84"/>
      <c r="J162" s="143"/>
      <c r="K162" s="119"/>
      <c r="L162" s="273"/>
      <c r="M162" s="447"/>
      <c r="N162" s="218"/>
      <c r="O162" s="119"/>
      <c r="P162" s="273"/>
      <c r="Q162" s="447"/>
      <c r="R162" s="447"/>
      <c r="S162" s="447"/>
      <c r="T162" s="509"/>
      <c r="U162" s="267"/>
      <c r="V162" s="156">
        <f t="shared" ref="V162:V167" si="53">+S162*T162</f>
        <v>0</v>
      </c>
      <c r="W162" s="218"/>
      <c r="X162" s="180"/>
      <c r="Y162" s="284"/>
      <c r="Z162" s="187">
        <f t="shared" ref="Z162:Z167" si="54">+SUM(AB162:AM162)</f>
        <v>0</v>
      </c>
      <c r="AA162" s="294"/>
      <c r="AB162" s="510"/>
      <c r="AC162" s="510"/>
      <c r="AD162" s="510"/>
      <c r="AE162" s="510"/>
      <c r="AF162" s="510"/>
      <c r="AG162" s="510"/>
      <c r="AH162" s="510"/>
      <c r="AI162" s="510"/>
      <c r="AJ162" s="510"/>
      <c r="AK162" s="510"/>
      <c r="AL162" s="510"/>
      <c r="AM162" s="510"/>
      <c r="AN162" s="291"/>
    </row>
    <row r="163" spans="2:40" ht="14.1" customHeight="1">
      <c r="B163" s="113"/>
      <c r="C163" s="846"/>
      <c r="D163" s="848"/>
      <c r="E163" s="378"/>
      <c r="F163" s="851"/>
      <c r="G163" s="843"/>
      <c r="H163" s="142"/>
      <c r="I163" s="84"/>
      <c r="J163" s="143"/>
      <c r="K163" s="119"/>
      <c r="L163" s="273"/>
      <c r="M163" s="447"/>
      <c r="N163" s="218"/>
      <c r="O163" s="119"/>
      <c r="P163" s="273"/>
      <c r="Q163" s="447"/>
      <c r="R163" s="447"/>
      <c r="S163" s="447"/>
      <c r="T163" s="509"/>
      <c r="U163" s="267"/>
      <c r="V163" s="156">
        <f t="shared" si="53"/>
        <v>0</v>
      </c>
      <c r="W163" s="218"/>
      <c r="X163" s="180"/>
      <c r="Y163" s="284"/>
      <c r="Z163" s="187">
        <f t="shared" si="54"/>
        <v>0</v>
      </c>
      <c r="AA163" s="294"/>
      <c r="AB163" s="510"/>
      <c r="AC163" s="510"/>
      <c r="AD163" s="510"/>
      <c r="AE163" s="510"/>
      <c r="AF163" s="510"/>
      <c r="AG163" s="510"/>
      <c r="AH163" s="510"/>
      <c r="AI163" s="510"/>
      <c r="AJ163" s="510"/>
      <c r="AK163" s="510"/>
      <c r="AL163" s="510"/>
      <c r="AM163" s="510"/>
      <c r="AN163" s="291"/>
    </row>
    <row r="164" spans="2:40" ht="14.1" customHeight="1">
      <c r="B164" s="113"/>
      <c r="C164" s="846"/>
      <c r="D164" s="848"/>
      <c r="E164" s="378"/>
      <c r="F164" s="851"/>
      <c r="G164" s="843"/>
      <c r="H164" s="142"/>
      <c r="I164" s="84"/>
      <c r="J164" s="143"/>
      <c r="K164" s="119"/>
      <c r="L164" s="273"/>
      <c r="M164" s="447"/>
      <c r="N164" s="218"/>
      <c r="O164" s="119"/>
      <c r="P164" s="273"/>
      <c r="Q164" s="447"/>
      <c r="R164" s="447"/>
      <c r="S164" s="447"/>
      <c r="T164" s="509"/>
      <c r="U164" s="267"/>
      <c r="V164" s="156">
        <f t="shared" si="53"/>
        <v>0</v>
      </c>
      <c r="W164" s="218"/>
      <c r="X164" s="180"/>
      <c r="Y164" s="284"/>
      <c r="Z164" s="187">
        <f t="shared" si="54"/>
        <v>0</v>
      </c>
      <c r="AA164" s="294"/>
      <c r="AB164" s="510"/>
      <c r="AC164" s="510"/>
      <c r="AD164" s="510"/>
      <c r="AE164" s="510"/>
      <c r="AF164" s="510"/>
      <c r="AG164" s="510"/>
      <c r="AH164" s="510"/>
      <c r="AI164" s="510"/>
      <c r="AJ164" s="510"/>
      <c r="AK164" s="510"/>
      <c r="AL164" s="510"/>
      <c r="AM164" s="510"/>
      <c r="AN164" s="291"/>
    </row>
    <row r="165" spans="2:40" ht="14.1" customHeight="1">
      <c r="B165" s="113"/>
      <c r="C165" s="846"/>
      <c r="D165" s="848"/>
      <c r="E165" s="378"/>
      <c r="F165" s="851"/>
      <c r="G165" s="843"/>
      <c r="H165" s="142"/>
      <c r="I165" s="84"/>
      <c r="J165" s="143"/>
      <c r="K165" s="119"/>
      <c r="L165" s="273"/>
      <c r="M165" s="447"/>
      <c r="N165" s="218"/>
      <c r="O165" s="119"/>
      <c r="P165" s="273"/>
      <c r="Q165" s="447"/>
      <c r="R165" s="447"/>
      <c r="S165" s="447"/>
      <c r="T165" s="509"/>
      <c r="U165" s="267"/>
      <c r="V165" s="156">
        <f t="shared" si="53"/>
        <v>0</v>
      </c>
      <c r="W165" s="218"/>
      <c r="X165" s="180"/>
      <c r="Y165" s="284"/>
      <c r="Z165" s="187">
        <f t="shared" si="54"/>
        <v>0</v>
      </c>
      <c r="AA165" s="294"/>
      <c r="AB165" s="510"/>
      <c r="AC165" s="510"/>
      <c r="AD165" s="510"/>
      <c r="AE165" s="510"/>
      <c r="AF165" s="510"/>
      <c r="AG165" s="510"/>
      <c r="AH165" s="510"/>
      <c r="AI165" s="510"/>
      <c r="AJ165" s="510"/>
      <c r="AK165" s="510"/>
      <c r="AL165" s="510"/>
      <c r="AM165" s="510"/>
      <c r="AN165" s="291"/>
    </row>
    <row r="166" spans="2:40" ht="14.1" customHeight="1">
      <c r="B166" s="113"/>
      <c r="C166" s="846"/>
      <c r="D166" s="848"/>
      <c r="E166" s="378"/>
      <c r="F166" s="851"/>
      <c r="G166" s="843"/>
      <c r="H166" s="142"/>
      <c r="I166" s="84"/>
      <c r="J166" s="143"/>
      <c r="K166" s="119"/>
      <c r="L166" s="273"/>
      <c r="M166" s="447"/>
      <c r="N166" s="218"/>
      <c r="O166" s="119"/>
      <c r="P166" s="273"/>
      <c r="Q166" s="447"/>
      <c r="R166" s="447"/>
      <c r="S166" s="447"/>
      <c r="T166" s="509"/>
      <c r="U166" s="267"/>
      <c r="V166" s="156">
        <f t="shared" si="53"/>
        <v>0</v>
      </c>
      <c r="W166" s="218"/>
      <c r="X166" s="180"/>
      <c r="Y166" s="284"/>
      <c r="Z166" s="187">
        <f t="shared" si="54"/>
        <v>0</v>
      </c>
      <c r="AA166" s="294"/>
      <c r="AB166" s="510"/>
      <c r="AC166" s="510"/>
      <c r="AD166" s="510"/>
      <c r="AE166" s="510"/>
      <c r="AF166" s="510"/>
      <c r="AG166" s="510"/>
      <c r="AH166" s="510"/>
      <c r="AI166" s="510"/>
      <c r="AJ166" s="510"/>
      <c r="AK166" s="510"/>
      <c r="AL166" s="510"/>
      <c r="AM166" s="510"/>
      <c r="AN166" s="291"/>
    </row>
    <row r="167" spans="2:40" ht="14.1" customHeight="1">
      <c r="B167" s="113"/>
      <c r="C167" s="846"/>
      <c r="D167" s="848"/>
      <c r="E167" s="378"/>
      <c r="F167" s="851"/>
      <c r="G167" s="843"/>
      <c r="H167" s="142"/>
      <c r="I167" s="84"/>
      <c r="J167" s="143"/>
      <c r="K167" s="119"/>
      <c r="L167" s="273"/>
      <c r="M167" s="447"/>
      <c r="N167" s="218"/>
      <c r="O167" s="119"/>
      <c r="P167" s="273"/>
      <c r="Q167" s="447"/>
      <c r="R167" s="447"/>
      <c r="S167" s="447"/>
      <c r="T167" s="509"/>
      <c r="U167" s="267"/>
      <c r="V167" s="156">
        <f t="shared" si="53"/>
        <v>0</v>
      </c>
      <c r="W167" s="218"/>
      <c r="X167" s="180"/>
      <c r="Y167" s="284"/>
      <c r="Z167" s="187">
        <f t="shared" si="54"/>
        <v>0</v>
      </c>
      <c r="AA167" s="294"/>
      <c r="AB167" s="510"/>
      <c r="AC167" s="510"/>
      <c r="AD167" s="510"/>
      <c r="AE167" s="510"/>
      <c r="AF167" s="510"/>
      <c r="AG167" s="510"/>
      <c r="AH167" s="510"/>
      <c r="AI167" s="510"/>
      <c r="AJ167" s="510"/>
      <c r="AK167" s="510"/>
      <c r="AL167" s="510"/>
      <c r="AM167" s="510"/>
      <c r="AN167" s="291"/>
    </row>
    <row r="168" spans="2:40" ht="14.1" customHeight="1">
      <c r="B168" s="113"/>
      <c r="C168" s="847"/>
      <c r="D168" s="849"/>
      <c r="E168" s="378"/>
      <c r="F168" s="852"/>
      <c r="G168" s="844"/>
      <c r="H168" s="142"/>
      <c r="I168" s="162"/>
      <c r="J168" s="143"/>
      <c r="K168" s="119"/>
      <c r="L168" s="273"/>
      <c r="M168" s="163"/>
      <c r="N168" s="218"/>
      <c r="O168" s="119"/>
      <c r="P168" s="273"/>
      <c r="Q168" s="163"/>
      <c r="R168" s="163"/>
      <c r="S168" s="163"/>
      <c r="T168" s="233"/>
      <c r="U168" s="267"/>
      <c r="V168" s="164">
        <f>SUM(V162:V167)</f>
        <v>0</v>
      </c>
      <c r="W168" s="218"/>
      <c r="X168" s="180"/>
      <c r="Y168" s="284"/>
      <c r="Z168" s="164">
        <f>SUM(Z162:Z167)</f>
        <v>0</v>
      </c>
      <c r="AA168" s="294"/>
      <c r="AB168" s="164">
        <f t="shared" ref="AB168:AM168" si="55">SUM(AB162:AB167)</f>
        <v>0</v>
      </c>
      <c r="AC168" s="164">
        <f t="shared" si="55"/>
        <v>0</v>
      </c>
      <c r="AD168" s="164">
        <f t="shared" si="55"/>
        <v>0</v>
      </c>
      <c r="AE168" s="164">
        <f t="shared" si="55"/>
        <v>0</v>
      </c>
      <c r="AF168" s="164">
        <f t="shared" si="55"/>
        <v>0</v>
      </c>
      <c r="AG168" s="164">
        <f t="shared" si="55"/>
        <v>0</v>
      </c>
      <c r="AH168" s="164">
        <f t="shared" si="55"/>
        <v>0</v>
      </c>
      <c r="AI168" s="164">
        <f t="shared" si="55"/>
        <v>0</v>
      </c>
      <c r="AJ168" s="164">
        <f t="shared" si="55"/>
        <v>0</v>
      </c>
      <c r="AK168" s="164">
        <f t="shared" si="55"/>
        <v>0</v>
      </c>
      <c r="AL168" s="164">
        <f t="shared" si="55"/>
        <v>0</v>
      </c>
      <c r="AM168" s="164">
        <f t="shared" si="55"/>
        <v>0</v>
      </c>
      <c r="AN168" s="291"/>
    </row>
    <row r="169" spans="2:40" ht="14.1" customHeight="1">
      <c r="B169" s="113"/>
      <c r="C169" s="362"/>
      <c r="D169" s="265"/>
      <c r="E169" s="378"/>
      <c r="F169" s="369"/>
      <c r="G169" s="266"/>
      <c r="H169" s="142"/>
      <c r="I169" s="267"/>
      <c r="J169" s="143"/>
      <c r="K169" s="119"/>
      <c r="L169" s="273"/>
      <c r="M169" s="276"/>
      <c r="N169" s="218"/>
      <c r="O169" s="119"/>
      <c r="P169" s="273"/>
      <c r="Q169" s="276"/>
      <c r="R169" s="276"/>
      <c r="S169" s="276"/>
      <c r="T169" s="277"/>
      <c r="U169" s="267"/>
      <c r="V169" s="278"/>
      <c r="W169" s="218"/>
      <c r="X169" s="180"/>
      <c r="Y169" s="284"/>
      <c r="Z169" s="286"/>
      <c r="AA169" s="290"/>
      <c r="AB169" s="286"/>
      <c r="AC169" s="286"/>
      <c r="AD169" s="286"/>
      <c r="AE169" s="286"/>
      <c r="AF169" s="286"/>
      <c r="AG169" s="286"/>
      <c r="AH169" s="286"/>
      <c r="AI169" s="286"/>
      <c r="AJ169" s="286"/>
      <c r="AK169" s="286"/>
      <c r="AL169" s="286"/>
      <c r="AM169" s="286"/>
      <c r="AN169" s="291"/>
    </row>
    <row r="170" spans="2:40" ht="14.1" customHeight="1">
      <c r="B170" s="113"/>
      <c r="C170" s="362"/>
      <c r="D170" s="265"/>
      <c r="E170" s="378"/>
      <c r="F170" s="369"/>
      <c r="G170" s="266"/>
      <c r="H170" s="142"/>
      <c r="I170" s="267"/>
      <c r="J170" s="143"/>
      <c r="K170" s="119"/>
      <c r="L170" s="273"/>
      <c r="M170" s="276"/>
      <c r="N170" s="218"/>
      <c r="O170" s="119"/>
      <c r="P170" s="273"/>
      <c r="Q170" s="276"/>
      <c r="R170" s="276"/>
      <c r="S170" s="276"/>
      <c r="T170" s="277"/>
      <c r="U170" s="267"/>
      <c r="V170" s="278"/>
      <c r="W170" s="218"/>
      <c r="X170" s="180"/>
      <c r="Y170" s="284"/>
      <c r="Z170" s="286"/>
      <c r="AA170" s="290"/>
      <c r="AB170" s="286"/>
      <c r="AC170" s="286"/>
      <c r="AD170" s="286"/>
      <c r="AE170" s="286"/>
      <c r="AF170" s="286"/>
      <c r="AG170" s="286"/>
      <c r="AH170" s="286"/>
      <c r="AI170" s="286"/>
      <c r="AJ170" s="286"/>
      <c r="AK170" s="286"/>
      <c r="AL170" s="286"/>
      <c r="AM170" s="286"/>
      <c r="AN170" s="291"/>
    </row>
    <row r="171" spans="2:40" ht="14.1" customHeight="1" thickBot="1">
      <c r="B171" s="113"/>
      <c r="C171" s="362"/>
      <c r="D171" s="265"/>
      <c r="E171" s="378"/>
      <c r="F171" s="369"/>
      <c r="G171" s="266"/>
      <c r="H171" s="142"/>
      <c r="I171" s="267"/>
      <c r="J171" s="143"/>
      <c r="K171" s="119"/>
      <c r="L171" s="273"/>
      <c r="M171" s="276"/>
      <c r="N171" s="218"/>
      <c r="O171" s="119"/>
      <c r="P171" s="273"/>
      <c r="Q171" s="276"/>
      <c r="R171" s="276"/>
      <c r="S171" s="276"/>
      <c r="T171" s="277"/>
      <c r="U171" s="267"/>
      <c r="V171" s="244">
        <f>+V128+V136+V144+V152+V160+V168</f>
        <v>0</v>
      </c>
      <c r="W171" s="218"/>
      <c r="X171" s="180"/>
      <c r="Y171" s="284"/>
      <c r="Z171" s="244">
        <f>+Z128+Z136+Z144+Z152+Z160+Z168</f>
        <v>0</v>
      </c>
      <c r="AA171" s="294"/>
      <c r="AB171" s="244">
        <f t="shared" ref="AB171:AM171" si="56">+AB128+AB136+AB144+AB152+AB160+AB168</f>
        <v>0</v>
      </c>
      <c r="AC171" s="244">
        <f t="shared" si="56"/>
        <v>0</v>
      </c>
      <c r="AD171" s="244">
        <f t="shared" si="56"/>
        <v>0</v>
      </c>
      <c r="AE171" s="244">
        <f t="shared" si="56"/>
        <v>0</v>
      </c>
      <c r="AF171" s="244">
        <f t="shared" si="56"/>
        <v>0</v>
      </c>
      <c r="AG171" s="244">
        <f t="shared" si="56"/>
        <v>0</v>
      </c>
      <c r="AH171" s="244">
        <f t="shared" si="56"/>
        <v>0</v>
      </c>
      <c r="AI171" s="244">
        <f t="shared" si="56"/>
        <v>0</v>
      </c>
      <c r="AJ171" s="244">
        <f t="shared" si="56"/>
        <v>0</v>
      </c>
      <c r="AK171" s="244">
        <f t="shared" si="56"/>
        <v>0</v>
      </c>
      <c r="AL171" s="244">
        <f t="shared" si="56"/>
        <v>0</v>
      </c>
      <c r="AM171" s="244">
        <f t="shared" si="56"/>
        <v>0</v>
      </c>
      <c r="AN171" s="291"/>
    </row>
    <row r="172" spans="2:40" s="16" customFormat="1" ht="14.1" customHeight="1" thickBot="1">
      <c r="B172" s="263"/>
      <c r="C172" s="363"/>
      <c r="D172" s="115"/>
      <c r="E172" s="379"/>
      <c r="F172" s="279"/>
      <c r="G172" s="268"/>
      <c r="H172" s="144"/>
      <c r="I172" s="268"/>
      <c r="J172" s="264"/>
      <c r="K172" s="119"/>
      <c r="L172" s="274"/>
      <c r="M172" s="279"/>
      <c r="N172" s="275"/>
      <c r="O172" s="119"/>
      <c r="P172" s="274"/>
      <c r="Q172" s="279"/>
      <c r="R172" s="279"/>
      <c r="S172" s="279"/>
      <c r="T172" s="280"/>
      <c r="U172" s="268"/>
      <c r="V172" s="281"/>
      <c r="W172" s="275"/>
      <c r="X172" s="180"/>
      <c r="Y172" s="285"/>
      <c r="Z172" s="282"/>
      <c r="AA172" s="292"/>
      <c r="AB172" s="282"/>
      <c r="AC172" s="282"/>
      <c r="AD172" s="282"/>
      <c r="AE172" s="282"/>
      <c r="AF172" s="282"/>
      <c r="AG172" s="282"/>
      <c r="AH172" s="282"/>
      <c r="AI172" s="282"/>
      <c r="AJ172" s="282"/>
      <c r="AK172" s="282"/>
      <c r="AL172" s="282"/>
      <c r="AM172" s="282"/>
      <c r="AN172" s="293"/>
    </row>
    <row r="173" spans="2:40" ht="14.1" customHeight="1">
      <c r="C173" s="361"/>
      <c r="E173" s="361"/>
      <c r="F173" s="227"/>
    </row>
    <row r="174" spans="2:40" ht="14.1" customHeight="1">
      <c r="C174" s="361"/>
      <c r="E174" s="361"/>
      <c r="F174" s="227"/>
    </row>
    <row r="175" spans="2:40" ht="14.1" customHeight="1" thickBot="1">
      <c r="C175" s="361"/>
      <c r="E175" s="361"/>
      <c r="F175" s="227"/>
    </row>
    <row r="176" spans="2:40" ht="14.1" customHeight="1">
      <c r="B176" s="295"/>
      <c r="C176" s="313"/>
      <c r="D176" s="296"/>
      <c r="E176" s="380"/>
      <c r="F176" s="313"/>
      <c r="G176" s="298"/>
      <c r="H176" s="297"/>
      <c r="I176" s="298"/>
      <c r="J176" s="299"/>
      <c r="K176" s="119"/>
      <c r="L176" s="316"/>
      <c r="M176" s="313"/>
      <c r="N176" s="325"/>
      <c r="O176" s="119"/>
      <c r="P176" s="316"/>
      <c r="Q176" s="313"/>
      <c r="R176" s="313"/>
      <c r="S176" s="313"/>
      <c r="T176" s="314"/>
      <c r="U176" s="298"/>
      <c r="V176" s="315"/>
      <c r="W176" s="325"/>
      <c r="X176" s="180"/>
      <c r="Y176" s="334"/>
      <c r="Z176" s="331"/>
      <c r="AA176" s="337"/>
      <c r="AB176" s="331"/>
      <c r="AC176" s="331"/>
      <c r="AD176" s="331"/>
      <c r="AE176" s="331"/>
      <c r="AF176" s="331"/>
      <c r="AG176" s="331"/>
      <c r="AH176" s="331"/>
      <c r="AI176" s="331"/>
      <c r="AJ176" s="331"/>
      <c r="AK176" s="331"/>
      <c r="AL176" s="331"/>
      <c r="AM176" s="331"/>
      <c r="AN176" s="338"/>
    </row>
    <row r="177" spans="2:40" ht="14.1" customHeight="1">
      <c r="B177" s="300"/>
      <c r="C177" s="845">
        <v>4.4000000000000004</v>
      </c>
      <c r="D177" s="842"/>
      <c r="E177" s="381"/>
      <c r="F177" s="850" t="s">
        <v>230</v>
      </c>
      <c r="G177" s="842"/>
      <c r="H177" s="302"/>
      <c r="I177" s="84"/>
      <c r="J177" s="304"/>
      <c r="K177" s="119"/>
      <c r="L177" s="317"/>
      <c r="M177" s="447"/>
      <c r="N177" s="326"/>
      <c r="O177" s="119"/>
      <c r="P177" s="317"/>
      <c r="Q177" s="447"/>
      <c r="R177" s="447"/>
      <c r="S177" s="447"/>
      <c r="T177" s="509"/>
      <c r="U177" s="309"/>
      <c r="V177" s="156">
        <f t="shared" ref="V177:V182" si="57">+S177*T177</f>
        <v>0</v>
      </c>
      <c r="W177" s="326"/>
      <c r="X177" s="180"/>
      <c r="Y177" s="335"/>
      <c r="Z177" s="187">
        <f t="shared" ref="Z177:Z182" si="58">+SUM(AB177:AM177)</f>
        <v>0</v>
      </c>
      <c r="AA177" s="339"/>
      <c r="AB177" s="510"/>
      <c r="AC177" s="510"/>
      <c r="AD177" s="510"/>
      <c r="AE177" s="510"/>
      <c r="AF177" s="510"/>
      <c r="AG177" s="510"/>
      <c r="AH177" s="510"/>
      <c r="AI177" s="510"/>
      <c r="AJ177" s="510"/>
      <c r="AK177" s="510"/>
      <c r="AL177" s="510"/>
      <c r="AM177" s="510"/>
      <c r="AN177" s="342"/>
    </row>
    <row r="178" spans="2:40" ht="14.1" customHeight="1">
      <c r="B178" s="300"/>
      <c r="C178" s="846"/>
      <c r="D178" s="848"/>
      <c r="E178" s="381"/>
      <c r="F178" s="851"/>
      <c r="G178" s="843"/>
      <c r="H178" s="302"/>
      <c r="I178" s="84"/>
      <c r="J178" s="304"/>
      <c r="K178" s="119"/>
      <c r="L178" s="317"/>
      <c r="M178" s="447"/>
      <c r="N178" s="326"/>
      <c r="O178" s="119"/>
      <c r="P178" s="317"/>
      <c r="Q178" s="447"/>
      <c r="R178" s="447"/>
      <c r="S178" s="447"/>
      <c r="T178" s="509"/>
      <c r="U178" s="309"/>
      <c r="V178" s="156">
        <f t="shared" si="57"/>
        <v>0</v>
      </c>
      <c r="W178" s="326"/>
      <c r="X178" s="180"/>
      <c r="Y178" s="335"/>
      <c r="Z178" s="187">
        <f t="shared" si="58"/>
        <v>0</v>
      </c>
      <c r="AA178" s="339"/>
      <c r="AB178" s="510"/>
      <c r="AC178" s="510"/>
      <c r="AD178" s="510"/>
      <c r="AE178" s="510"/>
      <c r="AF178" s="510"/>
      <c r="AG178" s="510"/>
      <c r="AH178" s="510"/>
      <c r="AI178" s="510"/>
      <c r="AJ178" s="510"/>
      <c r="AK178" s="510"/>
      <c r="AL178" s="510"/>
      <c r="AM178" s="510"/>
      <c r="AN178" s="342"/>
    </row>
    <row r="179" spans="2:40" ht="14.1" customHeight="1">
      <c r="B179" s="300"/>
      <c r="C179" s="846"/>
      <c r="D179" s="848"/>
      <c r="E179" s="381"/>
      <c r="F179" s="851"/>
      <c r="G179" s="843"/>
      <c r="H179" s="302"/>
      <c r="I179" s="84"/>
      <c r="J179" s="304"/>
      <c r="K179" s="119"/>
      <c r="L179" s="317"/>
      <c r="M179" s="447"/>
      <c r="N179" s="326"/>
      <c r="O179" s="119"/>
      <c r="P179" s="317"/>
      <c r="Q179" s="447"/>
      <c r="R179" s="447"/>
      <c r="S179" s="447"/>
      <c r="T179" s="509"/>
      <c r="U179" s="309"/>
      <c r="V179" s="156">
        <f t="shared" si="57"/>
        <v>0</v>
      </c>
      <c r="W179" s="326"/>
      <c r="X179" s="180"/>
      <c r="Y179" s="335"/>
      <c r="Z179" s="187">
        <f t="shared" si="58"/>
        <v>0</v>
      </c>
      <c r="AA179" s="339"/>
      <c r="AB179" s="510"/>
      <c r="AC179" s="510"/>
      <c r="AD179" s="510"/>
      <c r="AE179" s="510"/>
      <c r="AF179" s="510"/>
      <c r="AG179" s="510"/>
      <c r="AH179" s="510"/>
      <c r="AI179" s="510"/>
      <c r="AJ179" s="510"/>
      <c r="AK179" s="510"/>
      <c r="AL179" s="510"/>
      <c r="AM179" s="510"/>
      <c r="AN179" s="342"/>
    </row>
    <row r="180" spans="2:40" ht="14.1" customHeight="1">
      <c r="B180" s="300"/>
      <c r="C180" s="846"/>
      <c r="D180" s="848"/>
      <c r="E180" s="381"/>
      <c r="F180" s="851"/>
      <c r="G180" s="843"/>
      <c r="H180" s="302"/>
      <c r="I180" s="84"/>
      <c r="J180" s="304"/>
      <c r="K180" s="119"/>
      <c r="L180" s="317"/>
      <c r="M180" s="447"/>
      <c r="N180" s="326"/>
      <c r="O180" s="119"/>
      <c r="P180" s="317"/>
      <c r="Q180" s="447"/>
      <c r="R180" s="447"/>
      <c r="S180" s="447"/>
      <c r="T180" s="509"/>
      <c r="U180" s="309"/>
      <c r="V180" s="156">
        <f t="shared" si="57"/>
        <v>0</v>
      </c>
      <c r="W180" s="326"/>
      <c r="X180" s="180"/>
      <c r="Y180" s="335"/>
      <c r="Z180" s="187">
        <f t="shared" si="58"/>
        <v>0</v>
      </c>
      <c r="AA180" s="339"/>
      <c r="AB180" s="510"/>
      <c r="AC180" s="510"/>
      <c r="AD180" s="510"/>
      <c r="AE180" s="510"/>
      <c r="AF180" s="510"/>
      <c r="AG180" s="510"/>
      <c r="AH180" s="510"/>
      <c r="AI180" s="510"/>
      <c r="AJ180" s="510"/>
      <c r="AK180" s="510"/>
      <c r="AL180" s="510"/>
      <c r="AM180" s="510"/>
      <c r="AN180" s="342"/>
    </row>
    <row r="181" spans="2:40" ht="14.1" customHeight="1">
      <c r="B181" s="300"/>
      <c r="C181" s="846"/>
      <c r="D181" s="848"/>
      <c r="E181" s="381"/>
      <c r="F181" s="851"/>
      <c r="G181" s="843"/>
      <c r="H181" s="302"/>
      <c r="I181" s="84"/>
      <c r="J181" s="304"/>
      <c r="K181" s="119"/>
      <c r="L181" s="317"/>
      <c r="M181" s="447"/>
      <c r="N181" s="326"/>
      <c r="O181" s="119"/>
      <c r="P181" s="317"/>
      <c r="Q181" s="447"/>
      <c r="R181" s="447"/>
      <c r="S181" s="447"/>
      <c r="T181" s="509"/>
      <c r="U181" s="309"/>
      <c r="V181" s="156">
        <f t="shared" si="57"/>
        <v>0</v>
      </c>
      <c r="W181" s="326"/>
      <c r="X181" s="180"/>
      <c r="Y181" s="335"/>
      <c r="Z181" s="187">
        <f t="shared" si="58"/>
        <v>0</v>
      </c>
      <c r="AA181" s="339"/>
      <c r="AB181" s="510"/>
      <c r="AC181" s="510"/>
      <c r="AD181" s="510"/>
      <c r="AE181" s="510"/>
      <c r="AF181" s="510"/>
      <c r="AG181" s="510"/>
      <c r="AH181" s="510"/>
      <c r="AI181" s="510"/>
      <c r="AJ181" s="510"/>
      <c r="AK181" s="510"/>
      <c r="AL181" s="510"/>
      <c r="AM181" s="510"/>
      <c r="AN181" s="342"/>
    </row>
    <row r="182" spans="2:40" ht="14.1" customHeight="1">
      <c r="B182" s="300"/>
      <c r="C182" s="846"/>
      <c r="D182" s="848"/>
      <c r="E182" s="381"/>
      <c r="F182" s="851"/>
      <c r="G182" s="843"/>
      <c r="H182" s="302"/>
      <c r="I182" s="84"/>
      <c r="J182" s="304"/>
      <c r="K182" s="119"/>
      <c r="L182" s="317"/>
      <c r="M182" s="447"/>
      <c r="N182" s="326"/>
      <c r="O182" s="119"/>
      <c r="P182" s="317"/>
      <c r="Q182" s="447"/>
      <c r="R182" s="447"/>
      <c r="S182" s="447"/>
      <c r="T182" s="509"/>
      <c r="U182" s="309"/>
      <c r="V182" s="156">
        <f t="shared" si="57"/>
        <v>0</v>
      </c>
      <c r="W182" s="326"/>
      <c r="X182" s="180"/>
      <c r="Y182" s="335"/>
      <c r="Z182" s="187">
        <f t="shared" si="58"/>
        <v>0</v>
      </c>
      <c r="AA182" s="339"/>
      <c r="AB182" s="510"/>
      <c r="AC182" s="510"/>
      <c r="AD182" s="510"/>
      <c r="AE182" s="510"/>
      <c r="AF182" s="510"/>
      <c r="AG182" s="510"/>
      <c r="AH182" s="510"/>
      <c r="AI182" s="510"/>
      <c r="AJ182" s="510"/>
      <c r="AK182" s="510"/>
      <c r="AL182" s="510"/>
      <c r="AM182" s="510"/>
      <c r="AN182" s="342"/>
    </row>
    <row r="183" spans="2:40" ht="14.1" customHeight="1">
      <c r="B183" s="300"/>
      <c r="C183" s="846"/>
      <c r="D183" s="848"/>
      <c r="E183" s="381"/>
      <c r="F183" s="852"/>
      <c r="G183" s="844"/>
      <c r="H183" s="302"/>
      <c r="I183" s="162"/>
      <c r="J183" s="304"/>
      <c r="K183" s="119"/>
      <c r="L183" s="317"/>
      <c r="M183" s="163"/>
      <c r="N183" s="326"/>
      <c r="O183" s="119"/>
      <c r="P183" s="317"/>
      <c r="Q183" s="163"/>
      <c r="R183" s="163"/>
      <c r="S183" s="163"/>
      <c r="T183" s="233"/>
      <c r="U183" s="309"/>
      <c r="V183" s="164">
        <f>SUM(V177:V182)</f>
        <v>0</v>
      </c>
      <c r="W183" s="326"/>
      <c r="X183" s="180"/>
      <c r="Y183" s="335"/>
      <c r="Z183" s="164">
        <f>SUM(Z177:Z182)</f>
        <v>0</v>
      </c>
      <c r="AA183" s="339"/>
      <c r="AB183" s="164">
        <f t="shared" ref="AB183:AM183" si="59">SUM(AB177:AB182)</f>
        <v>0</v>
      </c>
      <c r="AC183" s="164">
        <f t="shared" si="59"/>
        <v>0</v>
      </c>
      <c r="AD183" s="164">
        <f t="shared" si="59"/>
        <v>0</v>
      </c>
      <c r="AE183" s="164">
        <f t="shared" si="59"/>
        <v>0</v>
      </c>
      <c r="AF183" s="164">
        <f t="shared" si="59"/>
        <v>0</v>
      </c>
      <c r="AG183" s="164">
        <f t="shared" si="59"/>
        <v>0</v>
      </c>
      <c r="AH183" s="164">
        <f t="shared" si="59"/>
        <v>0</v>
      </c>
      <c r="AI183" s="164">
        <f t="shared" si="59"/>
        <v>0</v>
      </c>
      <c r="AJ183" s="164">
        <f t="shared" si="59"/>
        <v>0</v>
      </c>
      <c r="AK183" s="164">
        <f t="shared" si="59"/>
        <v>0</v>
      </c>
      <c r="AL183" s="164">
        <f t="shared" si="59"/>
        <v>0</v>
      </c>
      <c r="AM183" s="164">
        <f t="shared" si="59"/>
        <v>0</v>
      </c>
      <c r="AN183" s="342"/>
    </row>
    <row r="184" spans="2:40" ht="8.1" customHeight="1">
      <c r="B184" s="300"/>
      <c r="C184" s="846"/>
      <c r="D184" s="848"/>
      <c r="E184" s="381"/>
      <c r="F184" s="328"/>
      <c r="G184" s="312"/>
      <c r="H184" s="302"/>
      <c r="I184" s="312"/>
      <c r="J184" s="304"/>
      <c r="K184" s="119"/>
      <c r="L184" s="317"/>
      <c r="M184" s="328"/>
      <c r="N184" s="326"/>
      <c r="O184" s="119"/>
      <c r="P184" s="317"/>
      <c r="Q184" s="328"/>
      <c r="R184" s="328"/>
      <c r="S184" s="328"/>
      <c r="T184" s="329"/>
      <c r="U184" s="312"/>
      <c r="V184" s="330"/>
      <c r="W184" s="326"/>
      <c r="X184" s="180"/>
      <c r="Y184" s="335"/>
      <c r="Z184" s="332"/>
      <c r="AA184" s="340"/>
      <c r="AB184" s="332"/>
      <c r="AC184" s="332"/>
      <c r="AD184" s="332"/>
      <c r="AE184" s="332"/>
      <c r="AF184" s="332"/>
      <c r="AG184" s="332"/>
      <c r="AH184" s="332"/>
      <c r="AI184" s="332"/>
      <c r="AJ184" s="332"/>
      <c r="AK184" s="332"/>
      <c r="AL184" s="332"/>
      <c r="AM184" s="332"/>
      <c r="AN184" s="342"/>
    </row>
    <row r="185" spans="2:40" ht="14.1" customHeight="1">
      <c r="B185" s="300"/>
      <c r="C185" s="846"/>
      <c r="D185" s="848"/>
      <c r="E185" s="381"/>
      <c r="F185" s="850" t="s">
        <v>231</v>
      </c>
      <c r="G185" s="842"/>
      <c r="H185" s="302"/>
      <c r="I185" s="84"/>
      <c r="J185" s="304"/>
      <c r="K185" s="119"/>
      <c r="L185" s="317"/>
      <c r="M185" s="447"/>
      <c r="N185" s="326"/>
      <c r="O185" s="119"/>
      <c r="P185" s="317"/>
      <c r="Q185" s="447"/>
      <c r="R185" s="447"/>
      <c r="S185" s="447"/>
      <c r="T185" s="509"/>
      <c r="U185" s="309"/>
      <c r="V185" s="156">
        <f t="shared" ref="V185:V190" si="60">+S185*T185</f>
        <v>0</v>
      </c>
      <c r="W185" s="326"/>
      <c r="X185" s="180"/>
      <c r="Y185" s="335"/>
      <c r="Z185" s="187">
        <f t="shared" ref="Z185:Z190" si="61">+SUM(AB185:AM185)</f>
        <v>0</v>
      </c>
      <c r="AA185" s="339"/>
      <c r="AB185" s="510"/>
      <c r="AC185" s="510"/>
      <c r="AD185" s="510"/>
      <c r="AE185" s="510"/>
      <c r="AF185" s="510"/>
      <c r="AG185" s="510"/>
      <c r="AH185" s="510"/>
      <c r="AI185" s="510"/>
      <c r="AJ185" s="510"/>
      <c r="AK185" s="510"/>
      <c r="AL185" s="510"/>
      <c r="AM185" s="510"/>
      <c r="AN185" s="342"/>
    </row>
    <row r="186" spans="2:40" ht="14.1" customHeight="1">
      <c r="B186" s="300"/>
      <c r="C186" s="846"/>
      <c r="D186" s="848"/>
      <c r="E186" s="381"/>
      <c r="F186" s="851"/>
      <c r="G186" s="843"/>
      <c r="H186" s="302"/>
      <c r="I186" s="84"/>
      <c r="J186" s="304"/>
      <c r="K186" s="119"/>
      <c r="L186" s="317"/>
      <c r="M186" s="447"/>
      <c r="N186" s="326"/>
      <c r="O186" s="119"/>
      <c r="P186" s="317"/>
      <c r="Q186" s="447"/>
      <c r="R186" s="447"/>
      <c r="S186" s="447"/>
      <c r="T186" s="509"/>
      <c r="U186" s="309"/>
      <c r="V186" s="156">
        <f t="shared" si="60"/>
        <v>0</v>
      </c>
      <c r="W186" s="326"/>
      <c r="X186" s="180"/>
      <c r="Y186" s="335"/>
      <c r="Z186" s="187">
        <f t="shared" si="61"/>
        <v>0</v>
      </c>
      <c r="AA186" s="339"/>
      <c r="AB186" s="510"/>
      <c r="AC186" s="510"/>
      <c r="AD186" s="510"/>
      <c r="AE186" s="510"/>
      <c r="AF186" s="510"/>
      <c r="AG186" s="510"/>
      <c r="AH186" s="510"/>
      <c r="AI186" s="510"/>
      <c r="AJ186" s="510"/>
      <c r="AK186" s="510"/>
      <c r="AL186" s="510"/>
      <c r="AM186" s="510"/>
      <c r="AN186" s="342"/>
    </row>
    <row r="187" spans="2:40" ht="14.1" customHeight="1">
      <c r="B187" s="300"/>
      <c r="C187" s="846"/>
      <c r="D187" s="848"/>
      <c r="E187" s="381"/>
      <c r="F187" s="851"/>
      <c r="G187" s="843"/>
      <c r="H187" s="302"/>
      <c r="I187" s="84"/>
      <c r="J187" s="304"/>
      <c r="K187" s="119"/>
      <c r="L187" s="317"/>
      <c r="M187" s="447"/>
      <c r="N187" s="326"/>
      <c r="O187" s="119"/>
      <c r="P187" s="317"/>
      <c r="Q187" s="447"/>
      <c r="R187" s="447"/>
      <c r="S187" s="447"/>
      <c r="T187" s="509"/>
      <c r="U187" s="309"/>
      <c r="V187" s="156">
        <f t="shared" si="60"/>
        <v>0</v>
      </c>
      <c r="W187" s="326"/>
      <c r="X187" s="180"/>
      <c r="Y187" s="335"/>
      <c r="Z187" s="187">
        <f t="shared" si="61"/>
        <v>0</v>
      </c>
      <c r="AA187" s="339"/>
      <c r="AB187" s="510"/>
      <c r="AC187" s="510"/>
      <c r="AD187" s="510"/>
      <c r="AE187" s="510"/>
      <c r="AF187" s="510"/>
      <c r="AG187" s="510"/>
      <c r="AH187" s="510"/>
      <c r="AI187" s="510"/>
      <c r="AJ187" s="510"/>
      <c r="AK187" s="510"/>
      <c r="AL187" s="510"/>
      <c r="AM187" s="510"/>
      <c r="AN187" s="342"/>
    </row>
    <row r="188" spans="2:40" ht="14.1" customHeight="1">
      <c r="B188" s="300"/>
      <c r="C188" s="846"/>
      <c r="D188" s="848"/>
      <c r="E188" s="381"/>
      <c r="F188" s="851"/>
      <c r="G188" s="843"/>
      <c r="H188" s="302"/>
      <c r="I188" s="84"/>
      <c r="J188" s="304"/>
      <c r="K188" s="119"/>
      <c r="L188" s="317"/>
      <c r="M188" s="447"/>
      <c r="N188" s="326"/>
      <c r="O188" s="119"/>
      <c r="P188" s="317"/>
      <c r="Q188" s="447"/>
      <c r="R188" s="447"/>
      <c r="S188" s="447"/>
      <c r="T188" s="509"/>
      <c r="U188" s="309"/>
      <c r="V188" s="156">
        <f t="shared" si="60"/>
        <v>0</v>
      </c>
      <c r="W188" s="326"/>
      <c r="X188" s="180"/>
      <c r="Y188" s="335"/>
      <c r="Z188" s="187">
        <f t="shared" si="61"/>
        <v>0</v>
      </c>
      <c r="AA188" s="339"/>
      <c r="AB188" s="510"/>
      <c r="AC188" s="510"/>
      <c r="AD188" s="510"/>
      <c r="AE188" s="510"/>
      <c r="AF188" s="510"/>
      <c r="AG188" s="510"/>
      <c r="AH188" s="510"/>
      <c r="AI188" s="510"/>
      <c r="AJ188" s="510"/>
      <c r="AK188" s="510"/>
      <c r="AL188" s="510"/>
      <c r="AM188" s="510"/>
      <c r="AN188" s="342"/>
    </row>
    <row r="189" spans="2:40" ht="14.1" customHeight="1">
      <c r="B189" s="300"/>
      <c r="C189" s="846"/>
      <c r="D189" s="848"/>
      <c r="E189" s="381"/>
      <c r="F189" s="851"/>
      <c r="G189" s="843"/>
      <c r="H189" s="302"/>
      <c r="I189" s="84"/>
      <c r="J189" s="304"/>
      <c r="K189" s="119"/>
      <c r="L189" s="317"/>
      <c r="M189" s="447"/>
      <c r="N189" s="326"/>
      <c r="O189" s="119"/>
      <c r="P189" s="317"/>
      <c r="Q189" s="447"/>
      <c r="R189" s="447"/>
      <c r="S189" s="447"/>
      <c r="T189" s="509"/>
      <c r="U189" s="309"/>
      <c r="V189" s="156">
        <f t="shared" si="60"/>
        <v>0</v>
      </c>
      <c r="W189" s="326"/>
      <c r="X189" s="180"/>
      <c r="Y189" s="335"/>
      <c r="Z189" s="187">
        <f t="shared" si="61"/>
        <v>0</v>
      </c>
      <c r="AA189" s="339"/>
      <c r="AB189" s="510"/>
      <c r="AC189" s="510"/>
      <c r="AD189" s="510"/>
      <c r="AE189" s="510"/>
      <c r="AF189" s="510"/>
      <c r="AG189" s="510"/>
      <c r="AH189" s="510"/>
      <c r="AI189" s="510"/>
      <c r="AJ189" s="510"/>
      <c r="AK189" s="510"/>
      <c r="AL189" s="510"/>
      <c r="AM189" s="510"/>
      <c r="AN189" s="342"/>
    </row>
    <row r="190" spans="2:40" ht="14.1" customHeight="1">
      <c r="B190" s="300"/>
      <c r="C190" s="846"/>
      <c r="D190" s="848"/>
      <c r="E190" s="381"/>
      <c r="F190" s="851"/>
      <c r="G190" s="843"/>
      <c r="H190" s="302"/>
      <c r="I190" s="84"/>
      <c r="J190" s="304"/>
      <c r="K190" s="119"/>
      <c r="L190" s="317"/>
      <c r="M190" s="447"/>
      <c r="N190" s="326"/>
      <c r="O190" s="119"/>
      <c r="P190" s="317"/>
      <c r="Q190" s="447"/>
      <c r="R190" s="447"/>
      <c r="S190" s="447"/>
      <c r="T190" s="509"/>
      <c r="U190" s="309"/>
      <c r="V190" s="156">
        <f t="shared" si="60"/>
        <v>0</v>
      </c>
      <c r="W190" s="326"/>
      <c r="X190" s="180"/>
      <c r="Y190" s="335"/>
      <c r="Z190" s="187">
        <f t="shared" si="61"/>
        <v>0</v>
      </c>
      <c r="AA190" s="339"/>
      <c r="AB190" s="510"/>
      <c r="AC190" s="510"/>
      <c r="AD190" s="510"/>
      <c r="AE190" s="510"/>
      <c r="AF190" s="510"/>
      <c r="AG190" s="510"/>
      <c r="AH190" s="510"/>
      <c r="AI190" s="510"/>
      <c r="AJ190" s="510"/>
      <c r="AK190" s="510"/>
      <c r="AL190" s="510"/>
      <c r="AM190" s="510"/>
      <c r="AN190" s="342"/>
    </row>
    <row r="191" spans="2:40" ht="14.1" customHeight="1">
      <c r="B191" s="300"/>
      <c r="C191" s="846"/>
      <c r="D191" s="848"/>
      <c r="E191" s="381"/>
      <c r="F191" s="852"/>
      <c r="G191" s="844"/>
      <c r="H191" s="302"/>
      <c r="I191" s="162"/>
      <c r="J191" s="304"/>
      <c r="K191" s="119"/>
      <c r="L191" s="317"/>
      <c r="M191" s="163"/>
      <c r="N191" s="326"/>
      <c r="O191" s="119"/>
      <c r="P191" s="317"/>
      <c r="Q191" s="163"/>
      <c r="R191" s="163"/>
      <c r="S191" s="163"/>
      <c r="T191" s="233"/>
      <c r="U191" s="309"/>
      <c r="V191" s="164">
        <f>SUM(V185:V190)</f>
        <v>0</v>
      </c>
      <c r="W191" s="326"/>
      <c r="X191" s="180"/>
      <c r="Y191" s="335"/>
      <c r="Z191" s="164">
        <f>SUM(Z185:Z190)</f>
        <v>0</v>
      </c>
      <c r="AA191" s="339"/>
      <c r="AB191" s="164">
        <f t="shared" ref="AB191:AM191" si="62">SUM(AB185:AB190)</f>
        <v>0</v>
      </c>
      <c r="AC191" s="164">
        <f t="shared" si="62"/>
        <v>0</v>
      </c>
      <c r="AD191" s="164">
        <f t="shared" si="62"/>
        <v>0</v>
      </c>
      <c r="AE191" s="164">
        <f t="shared" si="62"/>
        <v>0</v>
      </c>
      <c r="AF191" s="164">
        <f t="shared" si="62"/>
        <v>0</v>
      </c>
      <c r="AG191" s="164">
        <f t="shared" si="62"/>
        <v>0</v>
      </c>
      <c r="AH191" s="164">
        <f t="shared" si="62"/>
        <v>0</v>
      </c>
      <c r="AI191" s="164">
        <f t="shared" si="62"/>
        <v>0</v>
      </c>
      <c r="AJ191" s="164">
        <f t="shared" si="62"/>
        <v>0</v>
      </c>
      <c r="AK191" s="164">
        <f t="shared" si="62"/>
        <v>0</v>
      </c>
      <c r="AL191" s="164">
        <f t="shared" si="62"/>
        <v>0</v>
      </c>
      <c r="AM191" s="164">
        <f t="shared" si="62"/>
        <v>0</v>
      </c>
      <c r="AN191" s="342"/>
    </row>
    <row r="192" spans="2:40" ht="8.1" customHeight="1">
      <c r="B192" s="300"/>
      <c r="C192" s="846"/>
      <c r="D192" s="848"/>
      <c r="E192" s="381"/>
      <c r="F192" s="328"/>
      <c r="G192" s="312"/>
      <c r="H192" s="302"/>
      <c r="I192" s="312"/>
      <c r="J192" s="304"/>
      <c r="K192" s="119"/>
      <c r="L192" s="317"/>
      <c r="M192" s="328"/>
      <c r="N192" s="326"/>
      <c r="O192" s="119"/>
      <c r="P192" s="317"/>
      <c r="Q192" s="328"/>
      <c r="R192" s="328"/>
      <c r="S192" s="328"/>
      <c r="T192" s="329"/>
      <c r="U192" s="312"/>
      <c r="V192" s="330"/>
      <c r="W192" s="326"/>
      <c r="X192" s="180"/>
      <c r="Y192" s="335"/>
      <c r="Z192" s="332"/>
      <c r="AA192" s="340"/>
      <c r="AB192" s="332"/>
      <c r="AC192" s="332"/>
      <c r="AD192" s="332"/>
      <c r="AE192" s="332"/>
      <c r="AF192" s="332"/>
      <c r="AG192" s="332"/>
      <c r="AH192" s="332"/>
      <c r="AI192" s="332"/>
      <c r="AJ192" s="332"/>
      <c r="AK192" s="332"/>
      <c r="AL192" s="332"/>
      <c r="AM192" s="332"/>
      <c r="AN192" s="342"/>
    </row>
    <row r="193" spans="2:40" ht="14.1" customHeight="1">
      <c r="B193" s="300"/>
      <c r="C193" s="846"/>
      <c r="D193" s="848"/>
      <c r="E193" s="381"/>
      <c r="F193" s="850" t="s">
        <v>232</v>
      </c>
      <c r="G193" s="842"/>
      <c r="H193" s="302"/>
      <c r="I193" s="84"/>
      <c r="J193" s="304"/>
      <c r="K193" s="119"/>
      <c r="L193" s="317"/>
      <c r="M193" s="447"/>
      <c r="N193" s="326"/>
      <c r="O193" s="119"/>
      <c r="P193" s="317"/>
      <c r="Q193" s="447"/>
      <c r="R193" s="447"/>
      <c r="S193" s="447"/>
      <c r="T193" s="509"/>
      <c r="U193" s="309"/>
      <c r="V193" s="156">
        <f t="shared" ref="V193:V198" si="63">+S193*T193</f>
        <v>0</v>
      </c>
      <c r="W193" s="326"/>
      <c r="X193" s="180"/>
      <c r="Y193" s="335"/>
      <c r="Z193" s="187">
        <f t="shared" ref="Z193:Z198" si="64">+SUM(AB193:AM193)</f>
        <v>0</v>
      </c>
      <c r="AA193" s="339"/>
      <c r="AB193" s="510"/>
      <c r="AC193" s="510"/>
      <c r="AD193" s="510"/>
      <c r="AE193" s="510"/>
      <c r="AF193" s="510"/>
      <c r="AG193" s="510"/>
      <c r="AH193" s="510"/>
      <c r="AI193" s="510"/>
      <c r="AJ193" s="510"/>
      <c r="AK193" s="510"/>
      <c r="AL193" s="510"/>
      <c r="AM193" s="510"/>
      <c r="AN193" s="342"/>
    </row>
    <row r="194" spans="2:40" ht="14.1" customHeight="1">
      <c r="B194" s="300"/>
      <c r="C194" s="846"/>
      <c r="D194" s="848"/>
      <c r="E194" s="381"/>
      <c r="F194" s="851"/>
      <c r="G194" s="843"/>
      <c r="H194" s="302"/>
      <c r="I194" s="84"/>
      <c r="J194" s="304"/>
      <c r="K194" s="119"/>
      <c r="L194" s="317"/>
      <c r="M194" s="447"/>
      <c r="N194" s="326"/>
      <c r="O194" s="119"/>
      <c r="P194" s="317"/>
      <c r="Q194" s="447"/>
      <c r="R194" s="447"/>
      <c r="S194" s="447"/>
      <c r="T194" s="509"/>
      <c r="U194" s="309"/>
      <c r="V194" s="156">
        <f t="shared" si="63"/>
        <v>0</v>
      </c>
      <c r="W194" s="326"/>
      <c r="X194" s="180"/>
      <c r="Y194" s="335"/>
      <c r="Z194" s="187">
        <f t="shared" si="64"/>
        <v>0</v>
      </c>
      <c r="AA194" s="339"/>
      <c r="AB194" s="510"/>
      <c r="AC194" s="510"/>
      <c r="AD194" s="510"/>
      <c r="AE194" s="510"/>
      <c r="AF194" s="510"/>
      <c r="AG194" s="510"/>
      <c r="AH194" s="510"/>
      <c r="AI194" s="510"/>
      <c r="AJ194" s="510"/>
      <c r="AK194" s="510"/>
      <c r="AL194" s="510"/>
      <c r="AM194" s="510"/>
      <c r="AN194" s="342"/>
    </row>
    <row r="195" spans="2:40" ht="14.1" customHeight="1">
      <c r="B195" s="300"/>
      <c r="C195" s="846"/>
      <c r="D195" s="848"/>
      <c r="E195" s="381"/>
      <c r="F195" s="851"/>
      <c r="G195" s="843"/>
      <c r="H195" s="302"/>
      <c r="I195" s="84"/>
      <c r="J195" s="304"/>
      <c r="K195" s="119"/>
      <c r="L195" s="317"/>
      <c r="M195" s="447"/>
      <c r="N195" s="326"/>
      <c r="O195" s="119"/>
      <c r="P195" s="317"/>
      <c r="Q195" s="447"/>
      <c r="R195" s="447"/>
      <c r="S195" s="447"/>
      <c r="T195" s="509"/>
      <c r="U195" s="309"/>
      <c r="V195" s="156">
        <f t="shared" si="63"/>
        <v>0</v>
      </c>
      <c r="W195" s="326"/>
      <c r="X195" s="180"/>
      <c r="Y195" s="335"/>
      <c r="Z195" s="187">
        <f t="shared" si="64"/>
        <v>0</v>
      </c>
      <c r="AA195" s="339"/>
      <c r="AB195" s="510"/>
      <c r="AC195" s="510"/>
      <c r="AD195" s="510"/>
      <c r="AE195" s="510"/>
      <c r="AF195" s="510"/>
      <c r="AG195" s="510"/>
      <c r="AH195" s="510"/>
      <c r="AI195" s="510"/>
      <c r="AJ195" s="510"/>
      <c r="AK195" s="510"/>
      <c r="AL195" s="510"/>
      <c r="AM195" s="510"/>
      <c r="AN195" s="342"/>
    </row>
    <row r="196" spans="2:40" ht="14.1" customHeight="1">
      <c r="B196" s="300"/>
      <c r="C196" s="846"/>
      <c r="D196" s="848"/>
      <c r="E196" s="381"/>
      <c r="F196" s="851"/>
      <c r="G196" s="843"/>
      <c r="H196" s="302"/>
      <c r="I196" s="84"/>
      <c r="J196" s="304"/>
      <c r="K196" s="119"/>
      <c r="L196" s="317"/>
      <c r="M196" s="447"/>
      <c r="N196" s="326"/>
      <c r="O196" s="119"/>
      <c r="P196" s="317"/>
      <c r="Q196" s="447"/>
      <c r="R196" s="447"/>
      <c r="S196" s="447"/>
      <c r="T196" s="509"/>
      <c r="U196" s="309"/>
      <c r="V196" s="156">
        <f t="shared" si="63"/>
        <v>0</v>
      </c>
      <c r="W196" s="326"/>
      <c r="X196" s="180"/>
      <c r="Y196" s="335"/>
      <c r="Z196" s="187">
        <f t="shared" si="64"/>
        <v>0</v>
      </c>
      <c r="AA196" s="339"/>
      <c r="AB196" s="510"/>
      <c r="AC196" s="510"/>
      <c r="AD196" s="510"/>
      <c r="AE196" s="510"/>
      <c r="AF196" s="510"/>
      <c r="AG196" s="510"/>
      <c r="AH196" s="510"/>
      <c r="AI196" s="510"/>
      <c r="AJ196" s="510"/>
      <c r="AK196" s="510"/>
      <c r="AL196" s="510"/>
      <c r="AM196" s="510"/>
      <c r="AN196" s="342"/>
    </row>
    <row r="197" spans="2:40" ht="14.1" customHeight="1">
      <c r="B197" s="300"/>
      <c r="C197" s="846"/>
      <c r="D197" s="848"/>
      <c r="E197" s="381"/>
      <c r="F197" s="851"/>
      <c r="G197" s="843"/>
      <c r="H197" s="302"/>
      <c r="I197" s="84"/>
      <c r="J197" s="304"/>
      <c r="K197" s="119"/>
      <c r="L197" s="317"/>
      <c r="M197" s="447"/>
      <c r="N197" s="326"/>
      <c r="O197" s="119"/>
      <c r="P197" s="317"/>
      <c r="Q197" s="447"/>
      <c r="R197" s="447"/>
      <c r="S197" s="447"/>
      <c r="T197" s="509"/>
      <c r="U197" s="309"/>
      <c r="V197" s="156">
        <f t="shared" si="63"/>
        <v>0</v>
      </c>
      <c r="W197" s="326"/>
      <c r="X197" s="180"/>
      <c r="Y197" s="335"/>
      <c r="Z197" s="187">
        <f t="shared" si="64"/>
        <v>0</v>
      </c>
      <c r="AA197" s="339"/>
      <c r="AB197" s="510"/>
      <c r="AC197" s="510"/>
      <c r="AD197" s="510"/>
      <c r="AE197" s="510"/>
      <c r="AF197" s="510"/>
      <c r="AG197" s="510"/>
      <c r="AH197" s="510"/>
      <c r="AI197" s="510"/>
      <c r="AJ197" s="510"/>
      <c r="AK197" s="510"/>
      <c r="AL197" s="510"/>
      <c r="AM197" s="510"/>
      <c r="AN197" s="342"/>
    </row>
    <row r="198" spans="2:40" ht="14.1" customHeight="1">
      <c r="B198" s="300"/>
      <c r="C198" s="846"/>
      <c r="D198" s="848"/>
      <c r="E198" s="381"/>
      <c r="F198" s="851"/>
      <c r="G198" s="843"/>
      <c r="H198" s="302"/>
      <c r="I198" s="84"/>
      <c r="J198" s="304"/>
      <c r="K198" s="119"/>
      <c r="L198" s="317"/>
      <c r="M198" s="447"/>
      <c r="N198" s="326"/>
      <c r="O198" s="119"/>
      <c r="P198" s="317"/>
      <c r="Q198" s="447"/>
      <c r="R198" s="447"/>
      <c r="S198" s="447"/>
      <c r="T198" s="509"/>
      <c r="U198" s="309"/>
      <c r="V198" s="156">
        <f t="shared" si="63"/>
        <v>0</v>
      </c>
      <c r="W198" s="326"/>
      <c r="X198" s="180"/>
      <c r="Y198" s="335"/>
      <c r="Z198" s="187">
        <f t="shared" si="64"/>
        <v>0</v>
      </c>
      <c r="AA198" s="339"/>
      <c r="AB198" s="510"/>
      <c r="AC198" s="510"/>
      <c r="AD198" s="510"/>
      <c r="AE198" s="510"/>
      <c r="AF198" s="510"/>
      <c r="AG198" s="510"/>
      <c r="AH198" s="510"/>
      <c r="AI198" s="510"/>
      <c r="AJ198" s="510"/>
      <c r="AK198" s="510"/>
      <c r="AL198" s="510"/>
      <c r="AM198" s="510"/>
      <c r="AN198" s="342"/>
    </row>
    <row r="199" spans="2:40" ht="14.1" customHeight="1">
      <c r="B199" s="300"/>
      <c r="C199" s="846"/>
      <c r="D199" s="848"/>
      <c r="E199" s="381"/>
      <c r="F199" s="852"/>
      <c r="G199" s="844"/>
      <c r="H199" s="302"/>
      <c r="I199" s="162"/>
      <c r="J199" s="304"/>
      <c r="K199" s="119"/>
      <c r="L199" s="317"/>
      <c r="M199" s="163"/>
      <c r="N199" s="326"/>
      <c r="O199" s="119"/>
      <c r="P199" s="317"/>
      <c r="Q199" s="163"/>
      <c r="R199" s="163"/>
      <c r="S199" s="163"/>
      <c r="T199" s="233"/>
      <c r="U199" s="309"/>
      <c r="V199" s="164">
        <f>SUM(V193:V198)</f>
        <v>0</v>
      </c>
      <c r="W199" s="326"/>
      <c r="X199" s="180"/>
      <c r="Y199" s="335"/>
      <c r="Z199" s="164">
        <f>SUM(Z193:Z198)</f>
        <v>0</v>
      </c>
      <c r="AA199" s="339"/>
      <c r="AB199" s="164">
        <f t="shared" ref="AB199:AM199" si="65">SUM(AB193:AB198)</f>
        <v>0</v>
      </c>
      <c r="AC199" s="164">
        <f t="shared" si="65"/>
        <v>0</v>
      </c>
      <c r="AD199" s="164">
        <f t="shared" si="65"/>
        <v>0</v>
      </c>
      <c r="AE199" s="164">
        <f t="shared" si="65"/>
        <v>0</v>
      </c>
      <c r="AF199" s="164">
        <f t="shared" si="65"/>
        <v>0</v>
      </c>
      <c r="AG199" s="164">
        <f t="shared" si="65"/>
        <v>0</v>
      </c>
      <c r="AH199" s="164">
        <f t="shared" si="65"/>
        <v>0</v>
      </c>
      <c r="AI199" s="164">
        <f t="shared" si="65"/>
        <v>0</v>
      </c>
      <c r="AJ199" s="164">
        <f t="shared" si="65"/>
        <v>0</v>
      </c>
      <c r="AK199" s="164">
        <f t="shared" si="65"/>
        <v>0</v>
      </c>
      <c r="AL199" s="164">
        <f t="shared" si="65"/>
        <v>0</v>
      </c>
      <c r="AM199" s="164">
        <f t="shared" si="65"/>
        <v>0</v>
      </c>
      <c r="AN199" s="342"/>
    </row>
    <row r="200" spans="2:40" ht="8.1" customHeight="1">
      <c r="B200" s="300"/>
      <c r="C200" s="846"/>
      <c r="D200" s="848"/>
      <c r="E200" s="381"/>
      <c r="F200" s="328"/>
      <c r="G200" s="312"/>
      <c r="H200" s="302"/>
      <c r="I200" s="312"/>
      <c r="J200" s="304"/>
      <c r="K200" s="119"/>
      <c r="L200" s="317"/>
      <c r="M200" s="328"/>
      <c r="N200" s="326"/>
      <c r="O200" s="119"/>
      <c r="P200" s="317"/>
      <c r="Q200" s="328"/>
      <c r="R200" s="328"/>
      <c r="S200" s="328"/>
      <c r="T200" s="329"/>
      <c r="U200" s="312"/>
      <c r="V200" s="330"/>
      <c r="W200" s="326"/>
      <c r="X200" s="180"/>
      <c r="Y200" s="335"/>
      <c r="Z200" s="332"/>
      <c r="AA200" s="340"/>
      <c r="AB200" s="332"/>
      <c r="AC200" s="332"/>
      <c r="AD200" s="332"/>
      <c r="AE200" s="332"/>
      <c r="AF200" s="332"/>
      <c r="AG200" s="332"/>
      <c r="AH200" s="332"/>
      <c r="AI200" s="332"/>
      <c r="AJ200" s="332"/>
      <c r="AK200" s="332"/>
      <c r="AL200" s="332"/>
      <c r="AM200" s="332"/>
      <c r="AN200" s="342"/>
    </row>
    <row r="201" spans="2:40" ht="14.1" customHeight="1">
      <c r="B201" s="300"/>
      <c r="C201" s="846"/>
      <c r="D201" s="848"/>
      <c r="E201" s="381"/>
      <c r="F201" s="850" t="s">
        <v>233</v>
      </c>
      <c r="G201" s="842"/>
      <c r="H201" s="302"/>
      <c r="I201" s="84"/>
      <c r="J201" s="304"/>
      <c r="K201" s="119"/>
      <c r="L201" s="317"/>
      <c r="M201" s="447"/>
      <c r="N201" s="326"/>
      <c r="O201" s="119"/>
      <c r="P201" s="317"/>
      <c r="Q201" s="447"/>
      <c r="R201" s="447"/>
      <c r="S201" s="447"/>
      <c r="T201" s="509"/>
      <c r="U201" s="309"/>
      <c r="V201" s="156">
        <f t="shared" ref="V201:V206" si="66">+S201*T201</f>
        <v>0</v>
      </c>
      <c r="W201" s="326"/>
      <c r="X201" s="180"/>
      <c r="Y201" s="335"/>
      <c r="Z201" s="187">
        <f t="shared" ref="Z201:Z206" si="67">+SUM(AB201:AM201)</f>
        <v>0</v>
      </c>
      <c r="AA201" s="339"/>
      <c r="AB201" s="510"/>
      <c r="AC201" s="510"/>
      <c r="AD201" s="510"/>
      <c r="AE201" s="510"/>
      <c r="AF201" s="510"/>
      <c r="AG201" s="510"/>
      <c r="AH201" s="510"/>
      <c r="AI201" s="510"/>
      <c r="AJ201" s="510"/>
      <c r="AK201" s="510"/>
      <c r="AL201" s="510"/>
      <c r="AM201" s="510"/>
      <c r="AN201" s="342"/>
    </row>
    <row r="202" spans="2:40" ht="14.1" customHeight="1">
      <c r="B202" s="300"/>
      <c r="C202" s="846"/>
      <c r="D202" s="848"/>
      <c r="E202" s="381"/>
      <c r="F202" s="851"/>
      <c r="G202" s="843"/>
      <c r="H202" s="302"/>
      <c r="I202" s="84"/>
      <c r="J202" s="304"/>
      <c r="K202" s="119"/>
      <c r="L202" s="317"/>
      <c r="M202" s="447"/>
      <c r="N202" s="326"/>
      <c r="O202" s="119"/>
      <c r="P202" s="317"/>
      <c r="Q202" s="447"/>
      <c r="R202" s="447"/>
      <c r="S202" s="447"/>
      <c r="T202" s="509"/>
      <c r="U202" s="309"/>
      <c r="V202" s="156">
        <f t="shared" si="66"/>
        <v>0</v>
      </c>
      <c r="W202" s="326"/>
      <c r="X202" s="180"/>
      <c r="Y202" s="335"/>
      <c r="Z202" s="187">
        <f t="shared" si="67"/>
        <v>0</v>
      </c>
      <c r="AA202" s="339"/>
      <c r="AB202" s="510"/>
      <c r="AC202" s="510"/>
      <c r="AD202" s="510"/>
      <c r="AE202" s="510"/>
      <c r="AF202" s="510"/>
      <c r="AG202" s="510"/>
      <c r="AH202" s="510"/>
      <c r="AI202" s="510"/>
      <c r="AJ202" s="510"/>
      <c r="AK202" s="510"/>
      <c r="AL202" s="510"/>
      <c r="AM202" s="510"/>
      <c r="AN202" s="342"/>
    </row>
    <row r="203" spans="2:40" ht="14.1" customHeight="1">
      <c r="B203" s="300"/>
      <c r="C203" s="846"/>
      <c r="D203" s="848"/>
      <c r="E203" s="381"/>
      <c r="F203" s="851"/>
      <c r="G203" s="843"/>
      <c r="H203" s="302"/>
      <c r="I203" s="84"/>
      <c r="J203" s="304"/>
      <c r="K203" s="119"/>
      <c r="L203" s="317"/>
      <c r="M203" s="447"/>
      <c r="N203" s="326"/>
      <c r="O203" s="119"/>
      <c r="P203" s="317"/>
      <c r="Q203" s="447"/>
      <c r="R203" s="447"/>
      <c r="S203" s="447"/>
      <c r="T203" s="509"/>
      <c r="U203" s="309"/>
      <c r="V203" s="156">
        <f t="shared" si="66"/>
        <v>0</v>
      </c>
      <c r="W203" s="326"/>
      <c r="X203" s="180"/>
      <c r="Y203" s="335"/>
      <c r="Z203" s="187">
        <f t="shared" si="67"/>
        <v>0</v>
      </c>
      <c r="AA203" s="339"/>
      <c r="AB203" s="510"/>
      <c r="AC203" s="510"/>
      <c r="AD203" s="510"/>
      <c r="AE203" s="510"/>
      <c r="AF203" s="510"/>
      <c r="AG203" s="510"/>
      <c r="AH203" s="510"/>
      <c r="AI203" s="510"/>
      <c r="AJ203" s="510"/>
      <c r="AK203" s="510"/>
      <c r="AL203" s="510"/>
      <c r="AM203" s="510"/>
      <c r="AN203" s="342"/>
    </row>
    <row r="204" spans="2:40" ht="14.1" customHeight="1">
      <c r="B204" s="300"/>
      <c r="C204" s="846"/>
      <c r="D204" s="848"/>
      <c r="E204" s="381"/>
      <c r="F204" s="851"/>
      <c r="G204" s="843"/>
      <c r="H204" s="302"/>
      <c r="I204" s="84"/>
      <c r="J204" s="304"/>
      <c r="K204" s="119"/>
      <c r="L204" s="317"/>
      <c r="M204" s="447"/>
      <c r="N204" s="326"/>
      <c r="O204" s="119"/>
      <c r="P204" s="317"/>
      <c r="Q204" s="447"/>
      <c r="R204" s="447"/>
      <c r="S204" s="447"/>
      <c r="T204" s="509"/>
      <c r="U204" s="309"/>
      <c r="V204" s="156">
        <f t="shared" si="66"/>
        <v>0</v>
      </c>
      <c r="W204" s="326"/>
      <c r="X204" s="180"/>
      <c r="Y204" s="335"/>
      <c r="Z204" s="187">
        <f t="shared" si="67"/>
        <v>0</v>
      </c>
      <c r="AA204" s="339"/>
      <c r="AB204" s="510"/>
      <c r="AC204" s="510"/>
      <c r="AD204" s="510"/>
      <c r="AE204" s="510"/>
      <c r="AF204" s="510"/>
      <c r="AG204" s="510"/>
      <c r="AH204" s="510"/>
      <c r="AI204" s="510"/>
      <c r="AJ204" s="510"/>
      <c r="AK204" s="510"/>
      <c r="AL204" s="510"/>
      <c r="AM204" s="510"/>
      <c r="AN204" s="342"/>
    </row>
    <row r="205" spans="2:40" ht="14.1" customHeight="1">
      <c r="B205" s="300"/>
      <c r="C205" s="846"/>
      <c r="D205" s="848"/>
      <c r="E205" s="381"/>
      <c r="F205" s="851"/>
      <c r="G205" s="843"/>
      <c r="H205" s="302"/>
      <c r="I205" s="84"/>
      <c r="J205" s="304"/>
      <c r="K205" s="119"/>
      <c r="L205" s="317"/>
      <c r="M205" s="447"/>
      <c r="N205" s="326"/>
      <c r="O205" s="119"/>
      <c r="P205" s="317"/>
      <c r="Q205" s="447"/>
      <c r="R205" s="447"/>
      <c r="S205" s="447"/>
      <c r="T205" s="509"/>
      <c r="U205" s="309"/>
      <c r="V205" s="156">
        <f t="shared" si="66"/>
        <v>0</v>
      </c>
      <c r="W205" s="326"/>
      <c r="X205" s="180"/>
      <c r="Y205" s="335"/>
      <c r="Z205" s="187">
        <f t="shared" si="67"/>
        <v>0</v>
      </c>
      <c r="AA205" s="339"/>
      <c r="AB205" s="510"/>
      <c r="AC205" s="510"/>
      <c r="AD205" s="510"/>
      <c r="AE205" s="510"/>
      <c r="AF205" s="510"/>
      <c r="AG205" s="510"/>
      <c r="AH205" s="510"/>
      <c r="AI205" s="510"/>
      <c r="AJ205" s="510"/>
      <c r="AK205" s="510"/>
      <c r="AL205" s="510"/>
      <c r="AM205" s="510"/>
      <c r="AN205" s="342"/>
    </row>
    <row r="206" spans="2:40" ht="14.1" customHeight="1">
      <c r="B206" s="300"/>
      <c r="C206" s="846"/>
      <c r="D206" s="848"/>
      <c r="E206" s="381"/>
      <c r="F206" s="851"/>
      <c r="G206" s="843"/>
      <c r="H206" s="302"/>
      <c r="I206" s="84"/>
      <c r="J206" s="304"/>
      <c r="K206" s="119"/>
      <c r="L206" s="317"/>
      <c r="M206" s="447"/>
      <c r="N206" s="326"/>
      <c r="O206" s="119"/>
      <c r="P206" s="317"/>
      <c r="Q206" s="447"/>
      <c r="R206" s="447"/>
      <c r="S206" s="447"/>
      <c r="T206" s="509"/>
      <c r="U206" s="309"/>
      <c r="V206" s="156">
        <f t="shared" si="66"/>
        <v>0</v>
      </c>
      <c r="W206" s="326"/>
      <c r="X206" s="180"/>
      <c r="Y206" s="335"/>
      <c r="Z206" s="187">
        <f t="shared" si="67"/>
        <v>0</v>
      </c>
      <c r="AA206" s="339"/>
      <c r="AB206" s="510"/>
      <c r="AC206" s="510"/>
      <c r="AD206" s="510"/>
      <c r="AE206" s="510"/>
      <c r="AF206" s="510"/>
      <c r="AG206" s="510"/>
      <c r="AH206" s="510"/>
      <c r="AI206" s="510"/>
      <c r="AJ206" s="510"/>
      <c r="AK206" s="510"/>
      <c r="AL206" s="510"/>
      <c r="AM206" s="510"/>
      <c r="AN206" s="342"/>
    </row>
    <row r="207" spans="2:40" ht="14.1" customHeight="1">
      <c r="B207" s="300"/>
      <c r="C207" s="846"/>
      <c r="D207" s="848"/>
      <c r="E207" s="381"/>
      <c r="F207" s="852"/>
      <c r="G207" s="844"/>
      <c r="H207" s="302"/>
      <c r="I207" s="162"/>
      <c r="J207" s="304"/>
      <c r="K207" s="119"/>
      <c r="L207" s="317"/>
      <c r="M207" s="163"/>
      <c r="N207" s="326"/>
      <c r="O207" s="119"/>
      <c r="P207" s="317"/>
      <c r="Q207" s="163"/>
      <c r="R207" s="163"/>
      <c r="S207" s="163"/>
      <c r="T207" s="233"/>
      <c r="U207" s="309"/>
      <c r="V207" s="164">
        <f>SUM(V201:V206)</f>
        <v>0</v>
      </c>
      <c r="W207" s="326"/>
      <c r="X207" s="180"/>
      <c r="Y207" s="335"/>
      <c r="Z207" s="164">
        <f>SUM(Z201:Z206)</f>
        <v>0</v>
      </c>
      <c r="AA207" s="339"/>
      <c r="AB207" s="164">
        <f t="shared" ref="AB207:AM207" si="68">SUM(AB201:AB206)</f>
        <v>0</v>
      </c>
      <c r="AC207" s="164">
        <f t="shared" si="68"/>
        <v>0</v>
      </c>
      <c r="AD207" s="164">
        <f t="shared" si="68"/>
        <v>0</v>
      </c>
      <c r="AE207" s="164">
        <f t="shared" si="68"/>
        <v>0</v>
      </c>
      <c r="AF207" s="164">
        <f t="shared" si="68"/>
        <v>0</v>
      </c>
      <c r="AG207" s="164">
        <f t="shared" si="68"/>
        <v>0</v>
      </c>
      <c r="AH207" s="164">
        <f t="shared" si="68"/>
        <v>0</v>
      </c>
      <c r="AI207" s="164">
        <f t="shared" si="68"/>
        <v>0</v>
      </c>
      <c r="AJ207" s="164">
        <f t="shared" si="68"/>
        <v>0</v>
      </c>
      <c r="AK207" s="164">
        <f t="shared" si="68"/>
        <v>0</v>
      </c>
      <c r="AL207" s="164">
        <f t="shared" si="68"/>
        <v>0</v>
      </c>
      <c r="AM207" s="164">
        <f t="shared" si="68"/>
        <v>0</v>
      </c>
      <c r="AN207" s="342"/>
    </row>
    <row r="208" spans="2:40" ht="8.1" customHeight="1">
      <c r="B208" s="300"/>
      <c r="C208" s="846"/>
      <c r="D208" s="848"/>
      <c r="E208" s="381"/>
      <c r="F208" s="328"/>
      <c r="G208" s="312"/>
      <c r="H208" s="302"/>
      <c r="I208" s="312"/>
      <c r="J208" s="304"/>
      <c r="K208" s="119"/>
      <c r="L208" s="317"/>
      <c r="M208" s="328"/>
      <c r="N208" s="326"/>
      <c r="O208" s="119"/>
      <c r="P208" s="317"/>
      <c r="Q208" s="328"/>
      <c r="R208" s="328"/>
      <c r="S208" s="328"/>
      <c r="T208" s="329"/>
      <c r="U208" s="312"/>
      <c r="V208" s="330"/>
      <c r="W208" s="326"/>
      <c r="X208" s="180"/>
      <c r="Y208" s="335"/>
      <c r="Z208" s="332"/>
      <c r="AA208" s="340"/>
      <c r="AB208" s="332"/>
      <c r="AC208" s="332"/>
      <c r="AD208" s="332"/>
      <c r="AE208" s="332"/>
      <c r="AF208" s="332"/>
      <c r="AG208" s="332"/>
      <c r="AH208" s="332"/>
      <c r="AI208" s="332"/>
      <c r="AJ208" s="332"/>
      <c r="AK208" s="332"/>
      <c r="AL208" s="332"/>
      <c r="AM208" s="332"/>
      <c r="AN208" s="342"/>
    </row>
    <row r="209" spans="2:40" ht="14.1" customHeight="1">
      <c r="B209" s="300"/>
      <c r="C209" s="846"/>
      <c r="D209" s="848"/>
      <c r="E209" s="381"/>
      <c r="F209" s="850" t="s">
        <v>234</v>
      </c>
      <c r="G209" s="842"/>
      <c r="H209" s="302"/>
      <c r="I209" s="84"/>
      <c r="J209" s="304"/>
      <c r="K209" s="119"/>
      <c r="L209" s="317"/>
      <c r="M209" s="447"/>
      <c r="N209" s="326"/>
      <c r="O209" s="119"/>
      <c r="P209" s="317"/>
      <c r="Q209" s="447"/>
      <c r="R209" s="447"/>
      <c r="S209" s="447"/>
      <c r="T209" s="509"/>
      <c r="U209" s="309"/>
      <c r="V209" s="156">
        <f t="shared" ref="V209:V214" si="69">+S209*T209</f>
        <v>0</v>
      </c>
      <c r="W209" s="326"/>
      <c r="X209" s="180"/>
      <c r="Y209" s="335"/>
      <c r="Z209" s="187">
        <f t="shared" ref="Z209:Z214" si="70">+SUM(AB209:AM209)</f>
        <v>0</v>
      </c>
      <c r="AA209" s="339"/>
      <c r="AB209" s="510"/>
      <c r="AC209" s="510"/>
      <c r="AD209" s="510"/>
      <c r="AE209" s="510"/>
      <c r="AF209" s="510"/>
      <c r="AG209" s="510"/>
      <c r="AH209" s="510"/>
      <c r="AI209" s="510"/>
      <c r="AJ209" s="510"/>
      <c r="AK209" s="510"/>
      <c r="AL209" s="510"/>
      <c r="AM209" s="510"/>
      <c r="AN209" s="342"/>
    </row>
    <row r="210" spans="2:40" ht="14.1" customHeight="1">
      <c r="B210" s="300"/>
      <c r="C210" s="846"/>
      <c r="D210" s="848"/>
      <c r="E210" s="381"/>
      <c r="F210" s="851"/>
      <c r="G210" s="843"/>
      <c r="H210" s="302"/>
      <c r="I210" s="84"/>
      <c r="J210" s="304"/>
      <c r="K210" s="119"/>
      <c r="L210" s="317"/>
      <c r="M210" s="447"/>
      <c r="N210" s="326"/>
      <c r="O210" s="119"/>
      <c r="P210" s="317"/>
      <c r="Q210" s="447"/>
      <c r="R210" s="447"/>
      <c r="S210" s="447"/>
      <c r="T210" s="509"/>
      <c r="U210" s="309"/>
      <c r="V210" s="156">
        <f t="shared" si="69"/>
        <v>0</v>
      </c>
      <c r="W210" s="326"/>
      <c r="X210" s="180"/>
      <c r="Y210" s="335"/>
      <c r="Z210" s="187">
        <f t="shared" si="70"/>
        <v>0</v>
      </c>
      <c r="AA210" s="339"/>
      <c r="AB210" s="510"/>
      <c r="AC210" s="510"/>
      <c r="AD210" s="510"/>
      <c r="AE210" s="510"/>
      <c r="AF210" s="510"/>
      <c r="AG210" s="510"/>
      <c r="AH210" s="510"/>
      <c r="AI210" s="510"/>
      <c r="AJ210" s="510"/>
      <c r="AK210" s="510"/>
      <c r="AL210" s="510"/>
      <c r="AM210" s="510"/>
      <c r="AN210" s="342"/>
    </row>
    <row r="211" spans="2:40" ht="14.1" customHeight="1">
      <c r="B211" s="300"/>
      <c r="C211" s="846"/>
      <c r="D211" s="848"/>
      <c r="E211" s="381"/>
      <c r="F211" s="851"/>
      <c r="G211" s="843"/>
      <c r="H211" s="302"/>
      <c r="I211" s="84"/>
      <c r="J211" s="304"/>
      <c r="K211" s="119"/>
      <c r="L211" s="317"/>
      <c r="M211" s="447"/>
      <c r="N211" s="326"/>
      <c r="O211" s="119"/>
      <c r="P211" s="317"/>
      <c r="Q211" s="447"/>
      <c r="R211" s="447"/>
      <c r="S211" s="447"/>
      <c r="T211" s="509"/>
      <c r="U211" s="309"/>
      <c r="V211" s="156">
        <f t="shared" si="69"/>
        <v>0</v>
      </c>
      <c r="W211" s="326"/>
      <c r="X211" s="180"/>
      <c r="Y211" s="335"/>
      <c r="Z211" s="187">
        <f t="shared" si="70"/>
        <v>0</v>
      </c>
      <c r="AA211" s="339"/>
      <c r="AB211" s="510"/>
      <c r="AC211" s="510"/>
      <c r="AD211" s="510"/>
      <c r="AE211" s="510"/>
      <c r="AF211" s="510"/>
      <c r="AG211" s="510"/>
      <c r="AH211" s="510"/>
      <c r="AI211" s="510"/>
      <c r="AJ211" s="510"/>
      <c r="AK211" s="510"/>
      <c r="AL211" s="510"/>
      <c r="AM211" s="510"/>
      <c r="AN211" s="342"/>
    </row>
    <row r="212" spans="2:40" ht="14.1" customHeight="1">
      <c r="B212" s="300"/>
      <c r="C212" s="846"/>
      <c r="D212" s="848"/>
      <c r="E212" s="381"/>
      <c r="F212" s="851"/>
      <c r="G212" s="843"/>
      <c r="H212" s="302"/>
      <c r="I212" s="84"/>
      <c r="J212" s="304"/>
      <c r="K212" s="119"/>
      <c r="L212" s="317"/>
      <c r="M212" s="447"/>
      <c r="N212" s="326"/>
      <c r="O212" s="119"/>
      <c r="P212" s="317"/>
      <c r="Q212" s="447"/>
      <c r="R212" s="447"/>
      <c r="S212" s="447"/>
      <c r="T212" s="509"/>
      <c r="U212" s="309"/>
      <c r="V212" s="156">
        <f t="shared" si="69"/>
        <v>0</v>
      </c>
      <c r="W212" s="326"/>
      <c r="X212" s="180"/>
      <c r="Y212" s="335"/>
      <c r="Z212" s="187">
        <f t="shared" si="70"/>
        <v>0</v>
      </c>
      <c r="AA212" s="339"/>
      <c r="AB212" s="510"/>
      <c r="AC212" s="510"/>
      <c r="AD212" s="510"/>
      <c r="AE212" s="510"/>
      <c r="AF212" s="510"/>
      <c r="AG212" s="510"/>
      <c r="AH212" s="510"/>
      <c r="AI212" s="510"/>
      <c r="AJ212" s="510"/>
      <c r="AK212" s="510"/>
      <c r="AL212" s="510"/>
      <c r="AM212" s="510"/>
      <c r="AN212" s="342"/>
    </row>
    <row r="213" spans="2:40" ht="14.1" customHeight="1">
      <c r="B213" s="300"/>
      <c r="C213" s="846"/>
      <c r="D213" s="848"/>
      <c r="E213" s="381"/>
      <c r="F213" s="851"/>
      <c r="G213" s="843"/>
      <c r="H213" s="302"/>
      <c r="I213" s="84"/>
      <c r="J213" s="304"/>
      <c r="K213" s="119"/>
      <c r="L213" s="317"/>
      <c r="M213" s="447"/>
      <c r="N213" s="326"/>
      <c r="O213" s="119"/>
      <c r="P213" s="317"/>
      <c r="Q213" s="447"/>
      <c r="R213" s="447"/>
      <c r="S213" s="447"/>
      <c r="T213" s="509"/>
      <c r="U213" s="309"/>
      <c r="V213" s="156">
        <f t="shared" si="69"/>
        <v>0</v>
      </c>
      <c r="W213" s="326"/>
      <c r="X213" s="180"/>
      <c r="Y213" s="335"/>
      <c r="Z213" s="187">
        <f t="shared" si="70"/>
        <v>0</v>
      </c>
      <c r="AA213" s="339"/>
      <c r="AB213" s="510"/>
      <c r="AC213" s="510"/>
      <c r="AD213" s="510"/>
      <c r="AE213" s="510"/>
      <c r="AF213" s="510"/>
      <c r="AG213" s="510"/>
      <c r="AH213" s="510"/>
      <c r="AI213" s="510"/>
      <c r="AJ213" s="510"/>
      <c r="AK213" s="510"/>
      <c r="AL213" s="510"/>
      <c r="AM213" s="510"/>
      <c r="AN213" s="342"/>
    </row>
    <row r="214" spans="2:40" ht="14.1" customHeight="1">
      <c r="B214" s="300"/>
      <c r="C214" s="846"/>
      <c r="D214" s="848"/>
      <c r="E214" s="381"/>
      <c r="F214" s="851"/>
      <c r="G214" s="843"/>
      <c r="H214" s="302"/>
      <c r="I214" s="84"/>
      <c r="J214" s="304"/>
      <c r="K214" s="119"/>
      <c r="L214" s="317"/>
      <c r="M214" s="447"/>
      <c r="N214" s="326"/>
      <c r="O214" s="119"/>
      <c r="P214" s="317"/>
      <c r="Q214" s="447"/>
      <c r="R214" s="447"/>
      <c r="S214" s="447"/>
      <c r="T214" s="509"/>
      <c r="U214" s="309"/>
      <c r="V214" s="156">
        <f t="shared" si="69"/>
        <v>0</v>
      </c>
      <c r="W214" s="326"/>
      <c r="X214" s="180"/>
      <c r="Y214" s="335"/>
      <c r="Z214" s="187">
        <f t="shared" si="70"/>
        <v>0</v>
      </c>
      <c r="AA214" s="339"/>
      <c r="AB214" s="510"/>
      <c r="AC214" s="510"/>
      <c r="AD214" s="510"/>
      <c r="AE214" s="510"/>
      <c r="AF214" s="510"/>
      <c r="AG214" s="510"/>
      <c r="AH214" s="510"/>
      <c r="AI214" s="510"/>
      <c r="AJ214" s="510"/>
      <c r="AK214" s="510"/>
      <c r="AL214" s="510"/>
      <c r="AM214" s="510"/>
      <c r="AN214" s="342"/>
    </row>
    <row r="215" spans="2:40" ht="14.1" customHeight="1">
      <c r="B215" s="300"/>
      <c r="C215" s="846"/>
      <c r="D215" s="848"/>
      <c r="E215" s="381"/>
      <c r="F215" s="852"/>
      <c r="G215" s="844"/>
      <c r="H215" s="302"/>
      <c r="I215" s="162"/>
      <c r="J215" s="304"/>
      <c r="K215" s="119"/>
      <c r="L215" s="317"/>
      <c r="M215" s="163"/>
      <c r="N215" s="326"/>
      <c r="O215" s="119"/>
      <c r="P215" s="317"/>
      <c r="Q215" s="163"/>
      <c r="R215" s="163"/>
      <c r="S215" s="163"/>
      <c r="T215" s="233"/>
      <c r="U215" s="309"/>
      <c r="V215" s="164">
        <f>SUM(V209:V214)</f>
        <v>0</v>
      </c>
      <c r="W215" s="326"/>
      <c r="X215" s="180"/>
      <c r="Y215" s="335"/>
      <c r="Z215" s="164">
        <f>SUM(Z209:Z214)</f>
        <v>0</v>
      </c>
      <c r="AA215" s="339"/>
      <c r="AB215" s="164">
        <f t="shared" ref="AB215:AM215" si="71">SUM(AB209:AB214)</f>
        <v>0</v>
      </c>
      <c r="AC215" s="164">
        <f t="shared" si="71"/>
        <v>0</v>
      </c>
      <c r="AD215" s="164">
        <f t="shared" si="71"/>
        <v>0</v>
      </c>
      <c r="AE215" s="164">
        <f t="shared" si="71"/>
        <v>0</v>
      </c>
      <c r="AF215" s="164">
        <f t="shared" si="71"/>
        <v>0</v>
      </c>
      <c r="AG215" s="164">
        <f t="shared" si="71"/>
        <v>0</v>
      </c>
      <c r="AH215" s="164">
        <f t="shared" si="71"/>
        <v>0</v>
      </c>
      <c r="AI215" s="164">
        <f t="shared" si="71"/>
        <v>0</v>
      </c>
      <c r="AJ215" s="164">
        <f t="shared" si="71"/>
        <v>0</v>
      </c>
      <c r="AK215" s="164">
        <f t="shared" si="71"/>
        <v>0</v>
      </c>
      <c r="AL215" s="164">
        <f t="shared" si="71"/>
        <v>0</v>
      </c>
      <c r="AM215" s="164">
        <f t="shared" si="71"/>
        <v>0</v>
      </c>
      <c r="AN215" s="342"/>
    </row>
    <row r="216" spans="2:40" ht="8.1" customHeight="1">
      <c r="B216" s="300"/>
      <c r="C216" s="846"/>
      <c r="D216" s="848"/>
      <c r="E216" s="381"/>
      <c r="F216" s="328"/>
      <c r="G216" s="312"/>
      <c r="H216" s="302"/>
      <c r="I216" s="312"/>
      <c r="J216" s="304"/>
      <c r="K216" s="119"/>
      <c r="L216" s="317"/>
      <c r="M216" s="328"/>
      <c r="N216" s="326"/>
      <c r="O216" s="119"/>
      <c r="P216" s="317"/>
      <c r="Q216" s="328"/>
      <c r="R216" s="328"/>
      <c r="S216" s="328"/>
      <c r="T216" s="329"/>
      <c r="U216" s="312"/>
      <c r="V216" s="330"/>
      <c r="W216" s="326"/>
      <c r="X216" s="180"/>
      <c r="Y216" s="335"/>
      <c r="Z216" s="332"/>
      <c r="AA216" s="340"/>
      <c r="AB216" s="332"/>
      <c r="AC216" s="332"/>
      <c r="AD216" s="332"/>
      <c r="AE216" s="332"/>
      <c r="AF216" s="332"/>
      <c r="AG216" s="332"/>
      <c r="AH216" s="332"/>
      <c r="AI216" s="332"/>
      <c r="AJ216" s="332"/>
      <c r="AK216" s="332"/>
      <c r="AL216" s="332"/>
      <c r="AM216" s="332"/>
      <c r="AN216" s="342"/>
    </row>
    <row r="217" spans="2:40" ht="14.1" customHeight="1">
      <c r="B217" s="300"/>
      <c r="C217" s="846"/>
      <c r="D217" s="848"/>
      <c r="E217" s="381"/>
      <c r="F217" s="850" t="s">
        <v>235</v>
      </c>
      <c r="G217" s="842"/>
      <c r="H217" s="302"/>
      <c r="I217" s="84"/>
      <c r="J217" s="304"/>
      <c r="K217" s="119"/>
      <c r="L217" s="317"/>
      <c r="M217" s="447"/>
      <c r="N217" s="326"/>
      <c r="O217" s="119"/>
      <c r="P217" s="317"/>
      <c r="Q217" s="447"/>
      <c r="R217" s="447"/>
      <c r="S217" s="447"/>
      <c r="T217" s="509"/>
      <c r="U217" s="309"/>
      <c r="V217" s="156">
        <f t="shared" ref="V217:V222" si="72">+S217*T217</f>
        <v>0</v>
      </c>
      <c r="W217" s="326"/>
      <c r="X217" s="180"/>
      <c r="Y217" s="335"/>
      <c r="Z217" s="187">
        <f t="shared" ref="Z217:Z222" si="73">+SUM(AB217:AM217)</f>
        <v>0</v>
      </c>
      <c r="AA217" s="339"/>
      <c r="AB217" s="510"/>
      <c r="AC217" s="510"/>
      <c r="AD217" s="510"/>
      <c r="AE217" s="510"/>
      <c r="AF217" s="510"/>
      <c r="AG217" s="510"/>
      <c r="AH217" s="510"/>
      <c r="AI217" s="510"/>
      <c r="AJ217" s="510"/>
      <c r="AK217" s="510"/>
      <c r="AL217" s="510"/>
      <c r="AM217" s="510"/>
      <c r="AN217" s="342"/>
    </row>
    <row r="218" spans="2:40" ht="14.1" customHeight="1">
      <c r="B218" s="300"/>
      <c r="C218" s="846"/>
      <c r="D218" s="848"/>
      <c r="E218" s="381"/>
      <c r="F218" s="851"/>
      <c r="G218" s="843"/>
      <c r="H218" s="302"/>
      <c r="I218" s="84"/>
      <c r="J218" s="304"/>
      <c r="K218" s="119"/>
      <c r="L218" s="317"/>
      <c r="M218" s="447"/>
      <c r="N218" s="326"/>
      <c r="O218" s="119"/>
      <c r="P218" s="317"/>
      <c r="Q218" s="447"/>
      <c r="R218" s="447"/>
      <c r="S218" s="447"/>
      <c r="T218" s="509"/>
      <c r="U218" s="309"/>
      <c r="V218" s="156">
        <f t="shared" si="72"/>
        <v>0</v>
      </c>
      <c r="W218" s="326"/>
      <c r="X218" s="180"/>
      <c r="Y218" s="335"/>
      <c r="Z218" s="187">
        <f t="shared" si="73"/>
        <v>0</v>
      </c>
      <c r="AA218" s="339"/>
      <c r="AB218" s="510"/>
      <c r="AC218" s="510"/>
      <c r="AD218" s="510"/>
      <c r="AE218" s="510"/>
      <c r="AF218" s="510"/>
      <c r="AG218" s="510"/>
      <c r="AH218" s="510"/>
      <c r="AI218" s="510"/>
      <c r="AJ218" s="510"/>
      <c r="AK218" s="510"/>
      <c r="AL218" s="510"/>
      <c r="AM218" s="510"/>
      <c r="AN218" s="342"/>
    </row>
    <row r="219" spans="2:40" ht="14.1" customHeight="1">
      <c r="B219" s="300"/>
      <c r="C219" s="846"/>
      <c r="D219" s="848"/>
      <c r="E219" s="381"/>
      <c r="F219" s="851"/>
      <c r="G219" s="843"/>
      <c r="H219" s="302"/>
      <c r="I219" s="84"/>
      <c r="J219" s="304"/>
      <c r="K219" s="119"/>
      <c r="L219" s="317"/>
      <c r="M219" s="447"/>
      <c r="N219" s="326"/>
      <c r="O219" s="119"/>
      <c r="P219" s="317"/>
      <c r="Q219" s="447"/>
      <c r="R219" s="447"/>
      <c r="S219" s="447"/>
      <c r="T219" s="509"/>
      <c r="U219" s="309"/>
      <c r="V219" s="156">
        <f t="shared" si="72"/>
        <v>0</v>
      </c>
      <c r="W219" s="326"/>
      <c r="X219" s="180"/>
      <c r="Y219" s="335"/>
      <c r="Z219" s="187">
        <f t="shared" si="73"/>
        <v>0</v>
      </c>
      <c r="AA219" s="339"/>
      <c r="AB219" s="510"/>
      <c r="AC219" s="510"/>
      <c r="AD219" s="510"/>
      <c r="AE219" s="510"/>
      <c r="AF219" s="510"/>
      <c r="AG219" s="510"/>
      <c r="AH219" s="510"/>
      <c r="AI219" s="510"/>
      <c r="AJ219" s="510"/>
      <c r="AK219" s="510"/>
      <c r="AL219" s="510"/>
      <c r="AM219" s="510"/>
      <c r="AN219" s="342"/>
    </row>
    <row r="220" spans="2:40" ht="14.1" customHeight="1">
      <c r="B220" s="300"/>
      <c r="C220" s="846"/>
      <c r="D220" s="848"/>
      <c r="E220" s="381"/>
      <c r="F220" s="851"/>
      <c r="G220" s="843"/>
      <c r="H220" s="302"/>
      <c r="I220" s="84"/>
      <c r="J220" s="304"/>
      <c r="K220" s="119"/>
      <c r="L220" s="317"/>
      <c r="M220" s="447"/>
      <c r="N220" s="326"/>
      <c r="O220" s="119"/>
      <c r="P220" s="317"/>
      <c r="Q220" s="447"/>
      <c r="R220" s="447"/>
      <c r="S220" s="447"/>
      <c r="T220" s="509"/>
      <c r="U220" s="309"/>
      <c r="V220" s="156">
        <f t="shared" si="72"/>
        <v>0</v>
      </c>
      <c r="W220" s="326"/>
      <c r="X220" s="180"/>
      <c r="Y220" s="335"/>
      <c r="Z220" s="187">
        <f t="shared" si="73"/>
        <v>0</v>
      </c>
      <c r="AA220" s="339"/>
      <c r="AB220" s="510"/>
      <c r="AC220" s="510"/>
      <c r="AD220" s="510"/>
      <c r="AE220" s="510"/>
      <c r="AF220" s="510"/>
      <c r="AG220" s="510"/>
      <c r="AH220" s="510"/>
      <c r="AI220" s="510"/>
      <c r="AJ220" s="510"/>
      <c r="AK220" s="510"/>
      <c r="AL220" s="510"/>
      <c r="AM220" s="510"/>
      <c r="AN220" s="342"/>
    </row>
    <row r="221" spans="2:40" ht="14.1" customHeight="1">
      <c r="B221" s="300"/>
      <c r="C221" s="846"/>
      <c r="D221" s="848"/>
      <c r="E221" s="381"/>
      <c r="F221" s="851"/>
      <c r="G221" s="843"/>
      <c r="H221" s="302"/>
      <c r="I221" s="84"/>
      <c r="J221" s="304"/>
      <c r="K221" s="119"/>
      <c r="L221" s="317"/>
      <c r="M221" s="447"/>
      <c r="N221" s="326"/>
      <c r="O221" s="119"/>
      <c r="P221" s="317"/>
      <c r="Q221" s="447"/>
      <c r="R221" s="447"/>
      <c r="S221" s="447"/>
      <c r="T221" s="509"/>
      <c r="U221" s="309"/>
      <c r="V221" s="156">
        <f t="shared" si="72"/>
        <v>0</v>
      </c>
      <c r="W221" s="326"/>
      <c r="X221" s="180"/>
      <c r="Y221" s="335"/>
      <c r="Z221" s="187">
        <f t="shared" si="73"/>
        <v>0</v>
      </c>
      <c r="AA221" s="339"/>
      <c r="AB221" s="510"/>
      <c r="AC221" s="510"/>
      <c r="AD221" s="510"/>
      <c r="AE221" s="510"/>
      <c r="AF221" s="510"/>
      <c r="AG221" s="510"/>
      <c r="AH221" s="510"/>
      <c r="AI221" s="510"/>
      <c r="AJ221" s="510"/>
      <c r="AK221" s="510"/>
      <c r="AL221" s="510"/>
      <c r="AM221" s="510"/>
      <c r="AN221" s="342"/>
    </row>
    <row r="222" spans="2:40" ht="14.1" customHeight="1">
      <c r="B222" s="300"/>
      <c r="C222" s="846"/>
      <c r="D222" s="848"/>
      <c r="E222" s="381"/>
      <c r="F222" s="851"/>
      <c r="G222" s="843"/>
      <c r="H222" s="302"/>
      <c r="I222" s="84"/>
      <c r="J222" s="304"/>
      <c r="K222" s="119"/>
      <c r="L222" s="317"/>
      <c r="M222" s="447"/>
      <c r="N222" s="326"/>
      <c r="O222" s="119"/>
      <c r="P222" s="317"/>
      <c r="Q222" s="447"/>
      <c r="R222" s="447"/>
      <c r="S222" s="447"/>
      <c r="T222" s="509"/>
      <c r="U222" s="309"/>
      <c r="V222" s="156">
        <f t="shared" si="72"/>
        <v>0</v>
      </c>
      <c r="W222" s="326"/>
      <c r="X222" s="180"/>
      <c r="Y222" s="335"/>
      <c r="Z222" s="187">
        <f t="shared" si="73"/>
        <v>0</v>
      </c>
      <c r="AA222" s="339"/>
      <c r="AB222" s="510"/>
      <c r="AC222" s="510"/>
      <c r="AD222" s="510"/>
      <c r="AE222" s="510"/>
      <c r="AF222" s="510"/>
      <c r="AG222" s="510"/>
      <c r="AH222" s="510"/>
      <c r="AI222" s="510"/>
      <c r="AJ222" s="510"/>
      <c r="AK222" s="510"/>
      <c r="AL222" s="510"/>
      <c r="AM222" s="510"/>
      <c r="AN222" s="342"/>
    </row>
    <row r="223" spans="2:40" ht="14.1" customHeight="1">
      <c r="B223" s="300"/>
      <c r="C223" s="847"/>
      <c r="D223" s="849"/>
      <c r="E223" s="381"/>
      <c r="F223" s="852"/>
      <c r="G223" s="844"/>
      <c r="H223" s="302"/>
      <c r="I223" s="162"/>
      <c r="J223" s="304"/>
      <c r="K223" s="119"/>
      <c r="L223" s="317"/>
      <c r="M223" s="163"/>
      <c r="N223" s="326"/>
      <c r="O223" s="119"/>
      <c r="P223" s="317"/>
      <c r="Q223" s="163"/>
      <c r="R223" s="163"/>
      <c r="S223" s="163"/>
      <c r="T223" s="233"/>
      <c r="U223" s="309"/>
      <c r="V223" s="164">
        <f>SUM(V217:V222)</f>
        <v>0</v>
      </c>
      <c r="W223" s="326"/>
      <c r="X223" s="180"/>
      <c r="Y223" s="335"/>
      <c r="Z223" s="164">
        <f>SUM(Z217:Z222)</f>
        <v>0</v>
      </c>
      <c r="AA223" s="339"/>
      <c r="AB223" s="164">
        <f t="shared" ref="AB223:AM223" si="74">SUM(AB217:AB222)</f>
        <v>0</v>
      </c>
      <c r="AC223" s="164">
        <f t="shared" si="74"/>
        <v>0</v>
      </c>
      <c r="AD223" s="164">
        <f t="shared" si="74"/>
        <v>0</v>
      </c>
      <c r="AE223" s="164">
        <f t="shared" si="74"/>
        <v>0</v>
      </c>
      <c r="AF223" s="164">
        <f t="shared" si="74"/>
        <v>0</v>
      </c>
      <c r="AG223" s="164">
        <f t="shared" si="74"/>
        <v>0</v>
      </c>
      <c r="AH223" s="164">
        <f t="shared" si="74"/>
        <v>0</v>
      </c>
      <c r="AI223" s="164">
        <f t="shared" si="74"/>
        <v>0</v>
      </c>
      <c r="AJ223" s="164">
        <f t="shared" si="74"/>
        <v>0</v>
      </c>
      <c r="AK223" s="164">
        <f t="shared" si="74"/>
        <v>0</v>
      </c>
      <c r="AL223" s="164">
        <f t="shared" si="74"/>
        <v>0</v>
      </c>
      <c r="AM223" s="164">
        <f t="shared" si="74"/>
        <v>0</v>
      </c>
      <c r="AN223" s="342"/>
    </row>
    <row r="224" spans="2:40" ht="14.1" customHeight="1">
      <c r="B224" s="300"/>
      <c r="C224" s="364"/>
      <c r="D224" s="306"/>
      <c r="E224" s="381"/>
      <c r="F224" s="371"/>
      <c r="G224" s="308"/>
      <c r="H224" s="302"/>
      <c r="I224" s="309"/>
      <c r="J224" s="304"/>
      <c r="K224" s="119"/>
      <c r="L224" s="317"/>
      <c r="M224" s="319"/>
      <c r="N224" s="326"/>
      <c r="O224" s="119"/>
      <c r="P224" s="317"/>
      <c r="Q224" s="319"/>
      <c r="R224" s="319"/>
      <c r="S224" s="319"/>
      <c r="T224" s="320"/>
      <c r="U224" s="309"/>
      <c r="V224" s="321"/>
      <c r="W224" s="326"/>
      <c r="X224" s="180"/>
      <c r="Y224" s="335"/>
      <c r="Z224" s="332"/>
      <c r="AA224" s="340"/>
      <c r="AB224" s="332"/>
      <c r="AC224" s="332"/>
      <c r="AD224" s="332"/>
      <c r="AE224" s="332"/>
      <c r="AF224" s="332"/>
      <c r="AG224" s="332"/>
      <c r="AH224" s="332"/>
      <c r="AI224" s="332"/>
      <c r="AJ224" s="332"/>
      <c r="AK224" s="332"/>
      <c r="AL224" s="332"/>
      <c r="AM224" s="332"/>
      <c r="AN224" s="342"/>
    </row>
    <row r="225" spans="2:40" ht="14.1" customHeight="1">
      <c r="B225" s="300"/>
      <c r="C225" s="364"/>
      <c r="D225" s="306"/>
      <c r="E225" s="381"/>
      <c r="F225" s="371"/>
      <c r="G225" s="308"/>
      <c r="H225" s="302"/>
      <c r="I225" s="309"/>
      <c r="J225" s="304"/>
      <c r="K225" s="119"/>
      <c r="L225" s="317"/>
      <c r="M225" s="319"/>
      <c r="N225" s="326"/>
      <c r="O225" s="119"/>
      <c r="P225" s="317"/>
      <c r="Q225" s="319"/>
      <c r="R225" s="319"/>
      <c r="S225" s="319"/>
      <c r="T225" s="320"/>
      <c r="U225" s="309"/>
      <c r="V225" s="321"/>
      <c r="W225" s="326"/>
      <c r="X225" s="180"/>
      <c r="Y225" s="335"/>
      <c r="Z225" s="332"/>
      <c r="AA225" s="340"/>
      <c r="AB225" s="332"/>
      <c r="AC225" s="332"/>
      <c r="AD225" s="332"/>
      <c r="AE225" s="332"/>
      <c r="AF225" s="332"/>
      <c r="AG225" s="332"/>
      <c r="AH225" s="332"/>
      <c r="AI225" s="332"/>
      <c r="AJ225" s="332"/>
      <c r="AK225" s="332"/>
      <c r="AL225" s="332"/>
      <c r="AM225" s="332"/>
      <c r="AN225" s="342"/>
    </row>
    <row r="226" spans="2:40" ht="14.1" customHeight="1" thickBot="1">
      <c r="B226" s="300"/>
      <c r="C226" s="364"/>
      <c r="D226" s="306"/>
      <c r="E226" s="381"/>
      <c r="F226" s="371"/>
      <c r="G226" s="308"/>
      <c r="H226" s="302"/>
      <c r="I226" s="309"/>
      <c r="J226" s="304"/>
      <c r="K226" s="119"/>
      <c r="L226" s="317"/>
      <c r="M226" s="319"/>
      <c r="N226" s="326"/>
      <c r="O226" s="119"/>
      <c r="P226" s="317"/>
      <c r="Q226" s="319"/>
      <c r="R226" s="319"/>
      <c r="S226" s="319"/>
      <c r="T226" s="320"/>
      <c r="U226" s="309"/>
      <c r="V226" s="244">
        <f>+V183+V191+V199+V207+V215+V223</f>
        <v>0</v>
      </c>
      <c r="W226" s="326"/>
      <c r="X226" s="180"/>
      <c r="Y226" s="335"/>
      <c r="Z226" s="244">
        <f>+Z183+Z191+Z199+Z207+Z215+Z223</f>
        <v>0</v>
      </c>
      <c r="AA226" s="339"/>
      <c r="AB226" s="244">
        <f t="shared" ref="AB226:AM226" si="75">+AB183+AB191+AB199+AB207+AB215+AB223</f>
        <v>0</v>
      </c>
      <c r="AC226" s="244">
        <f t="shared" si="75"/>
        <v>0</v>
      </c>
      <c r="AD226" s="244">
        <f t="shared" si="75"/>
        <v>0</v>
      </c>
      <c r="AE226" s="244">
        <f t="shared" si="75"/>
        <v>0</v>
      </c>
      <c r="AF226" s="244">
        <f t="shared" si="75"/>
        <v>0</v>
      </c>
      <c r="AG226" s="244">
        <f t="shared" si="75"/>
        <v>0</v>
      </c>
      <c r="AH226" s="244">
        <f t="shared" si="75"/>
        <v>0</v>
      </c>
      <c r="AI226" s="244">
        <f t="shared" si="75"/>
        <v>0</v>
      </c>
      <c r="AJ226" s="244">
        <f t="shared" si="75"/>
        <v>0</v>
      </c>
      <c r="AK226" s="244">
        <f t="shared" si="75"/>
        <v>0</v>
      </c>
      <c r="AL226" s="244">
        <f t="shared" si="75"/>
        <v>0</v>
      </c>
      <c r="AM226" s="244">
        <f t="shared" si="75"/>
        <v>0</v>
      </c>
      <c r="AN226" s="342"/>
    </row>
    <row r="227" spans="2:40" s="16" customFormat="1" ht="14.1" customHeight="1" thickBot="1">
      <c r="B227" s="301"/>
      <c r="C227" s="365"/>
      <c r="D227" s="310"/>
      <c r="E227" s="382"/>
      <c r="F227" s="322"/>
      <c r="G227" s="311"/>
      <c r="H227" s="303"/>
      <c r="I227" s="311"/>
      <c r="J227" s="305"/>
      <c r="K227" s="119"/>
      <c r="L227" s="318"/>
      <c r="M227" s="322"/>
      <c r="N227" s="327"/>
      <c r="O227" s="119"/>
      <c r="P227" s="318"/>
      <c r="Q227" s="322"/>
      <c r="R227" s="322"/>
      <c r="S227" s="322"/>
      <c r="T227" s="323"/>
      <c r="U227" s="311"/>
      <c r="V227" s="324"/>
      <c r="W227" s="327"/>
      <c r="X227" s="180"/>
      <c r="Y227" s="336"/>
      <c r="Z227" s="333"/>
      <c r="AA227" s="341"/>
      <c r="AB227" s="333"/>
      <c r="AC227" s="333"/>
      <c r="AD227" s="333"/>
      <c r="AE227" s="333"/>
      <c r="AF227" s="333"/>
      <c r="AG227" s="333"/>
      <c r="AH227" s="333"/>
      <c r="AI227" s="333"/>
      <c r="AJ227" s="333"/>
      <c r="AK227" s="333"/>
      <c r="AL227" s="333"/>
      <c r="AM227" s="333"/>
      <c r="AN227" s="343"/>
    </row>
    <row r="228" spans="2:40" ht="14.1" customHeight="1">
      <c r="C228" s="361"/>
      <c r="E228" s="361"/>
      <c r="F228" s="227"/>
    </row>
    <row r="229" spans="2:40" ht="14.1" customHeight="1">
      <c r="C229" s="361"/>
      <c r="E229" s="361"/>
      <c r="F229" s="227"/>
    </row>
    <row r="230" spans="2:40" ht="14.1" customHeight="1">
      <c r="C230" s="361"/>
      <c r="E230" s="361"/>
      <c r="F230" s="227"/>
    </row>
    <row r="231" spans="2:40" s="26" customFormat="1" ht="14.1" customHeight="1" thickBot="1">
      <c r="C231" s="366"/>
      <c r="D231" s="346"/>
      <c r="E231" s="366"/>
      <c r="F231" s="350"/>
      <c r="G231" s="78"/>
      <c r="H231" s="347"/>
      <c r="I231" s="78" t="s">
        <v>275</v>
      </c>
      <c r="J231" s="348"/>
      <c r="K231" s="349"/>
      <c r="L231" s="348"/>
      <c r="M231" s="350"/>
      <c r="N231" s="353"/>
      <c r="O231" s="349"/>
      <c r="P231" s="348"/>
      <c r="Q231" s="350"/>
      <c r="R231" s="350"/>
      <c r="S231" s="350"/>
      <c r="T231" s="351"/>
      <c r="U231" s="78"/>
      <c r="V231" s="352">
        <f>+V61+V116+V171+V226</f>
        <v>0</v>
      </c>
      <c r="W231" s="353"/>
      <c r="X231" s="354"/>
      <c r="Y231" s="353"/>
      <c r="Z231" s="352">
        <f>+Z61+Z116+Z171+Z226</f>
        <v>0</v>
      </c>
      <c r="AA231" s="353"/>
      <c r="AB231" s="352">
        <f t="shared" ref="AB231:AM231" si="76">+AB61+AB116+AB171+AB226</f>
        <v>0</v>
      </c>
      <c r="AC231" s="352">
        <f t="shared" si="76"/>
        <v>0</v>
      </c>
      <c r="AD231" s="352">
        <f t="shared" si="76"/>
        <v>0</v>
      </c>
      <c r="AE231" s="352">
        <f t="shared" si="76"/>
        <v>0</v>
      </c>
      <c r="AF231" s="352">
        <f t="shared" si="76"/>
        <v>0</v>
      </c>
      <c r="AG231" s="352">
        <f t="shared" si="76"/>
        <v>0</v>
      </c>
      <c r="AH231" s="352">
        <f t="shared" si="76"/>
        <v>0</v>
      </c>
      <c r="AI231" s="352">
        <f t="shared" si="76"/>
        <v>0</v>
      </c>
      <c r="AJ231" s="352">
        <f t="shared" si="76"/>
        <v>0</v>
      </c>
      <c r="AK231" s="352">
        <f t="shared" si="76"/>
        <v>0</v>
      </c>
      <c r="AL231" s="352">
        <f t="shared" si="76"/>
        <v>0</v>
      </c>
      <c r="AM231" s="352">
        <f t="shared" si="76"/>
        <v>0</v>
      </c>
      <c r="AN231" s="355"/>
    </row>
  </sheetData>
  <sheetProtection password="DCA9" sheet="1" objects="1" scenarios="1"/>
  <mergeCells count="59">
    <mergeCell ref="B3:I4"/>
    <mergeCell ref="C7:D8"/>
    <mergeCell ref="F7:G8"/>
    <mergeCell ref="C12:C58"/>
    <mergeCell ref="D12:D58"/>
    <mergeCell ref="F12:F18"/>
    <mergeCell ref="G12:G18"/>
    <mergeCell ref="F20:F26"/>
    <mergeCell ref="G20:G26"/>
    <mergeCell ref="F28:F34"/>
    <mergeCell ref="G28:G34"/>
    <mergeCell ref="F36:F42"/>
    <mergeCell ref="G36:G42"/>
    <mergeCell ref="F44:F50"/>
    <mergeCell ref="G44:G50"/>
    <mergeCell ref="F52:F58"/>
    <mergeCell ref="G52:G58"/>
    <mergeCell ref="C67:C113"/>
    <mergeCell ref="D67:D113"/>
    <mergeCell ref="F67:F73"/>
    <mergeCell ref="G67:G73"/>
    <mergeCell ref="F75:F81"/>
    <mergeCell ref="G75:G81"/>
    <mergeCell ref="F83:F89"/>
    <mergeCell ref="G83:G89"/>
    <mergeCell ref="F91:F97"/>
    <mergeCell ref="G91:G97"/>
    <mergeCell ref="F99:F105"/>
    <mergeCell ref="G99:G105"/>
    <mergeCell ref="F107:F113"/>
    <mergeCell ref="G107:G113"/>
    <mergeCell ref="C122:C168"/>
    <mergeCell ref="D122:D168"/>
    <mergeCell ref="F122:F128"/>
    <mergeCell ref="G122:G128"/>
    <mergeCell ref="F130:F136"/>
    <mergeCell ref="G130:G136"/>
    <mergeCell ref="F138:F144"/>
    <mergeCell ref="G138:G144"/>
    <mergeCell ref="F146:F152"/>
    <mergeCell ref="G146:G152"/>
    <mergeCell ref="F154:F160"/>
    <mergeCell ref="G154:G160"/>
    <mergeCell ref="F162:F168"/>
    <mergeCell ref="G162:G168"/>
    <mergeCell ref="C177:C223"/>
    <mergeCell ref="D177:D223"/>
    <mergeCell ref="F177:F183"/>
    <mergeCell ref="G177:G183"/>
    <mergeCell ref="F185:F191"/>
    <mergeCell ref="G185:G191"/>
    <mergeCell ref="F193:F199"/>
    <mergeCell ref="G193:G199"/>
    <mergeCell ref="F201:F207"/>
    <mergeCell ref="G201:G207"/>
    <mergeCell ref="F209:F215"/>
    <mergeCell ref="G209:G215"/>
    <mergeCell ref="F217:F223"/>
    <mergeCell ref="G217:G223"/>
  </mergeCells>
  <dataValidations count="1">
    <dataValidation type="list" allowBlank="1" showInputMessage="1" showErrorMessage="1" sqref="I52:I57 I36:I41 I20:I25 I28:I33 I12:I17 I44:I49 I107:I112 I91:I96 I75:I80 I83:I88 I67:I72 I99:I104 I162:I167 I146:I151 I130:I135 I138:I143 I122:I127 I154:I159 I217:I222 I201:I206 I185:I190 I193:I198 I177:I182 I209:I214">
      <formula1>ACCOUNTS</formula1>
    </dataValidation>
  </dataValidations>
  <printOptions horizontalCentered="1"/>
  <pageMargins left="0.39370078740157483" right="0.39370078740157483" top="0.39370078740157483" bottom="0.39370078740157483" header="0" footer="0"/>
  <pageSetup paperSize="9" scale="41" fitToWidth="10" fitToHeight="4" orientation="landscape" r:id="rId1"/>
  <legacyDrawing r:id="rId2"/>
</worksheet>
</file>

<file path=xl/worksheets/sheet11.xml><?xml version="1.0" encoding="utf-8"?>
<worksheet xmlns="http://schemas.openxmlformats.org/spreadsheetml/2006/main" xmlns:r="http://schemas.openxmlformats.org/officeDocument/2006/relationships">
  <sheetPr codeName="Sheet9">
    <tabColor rgb="FFFFFF00"/>
    <pageSetUpPr fitToPage="1"/>
  </sheetPr>
  <dimension ref="B1:AN231"/>
  <sheetViews>
    <sheetView showGridLines="0" topLeftCell="P1" workbookViewId="0">
      <pane ySplit="9" topLeftCell="A10" activePane="bottomLeft" state="frozen"/>
      <selection pane="bottomLeft" activeCell="AB8" sqref="AB8:AM8"/>
    </sheetView>
  </sheetViews>
  <sheetFormatPr defaultRowHeight="14.1" customHeight="1"/>
  <cols>
    <col min="1" max="2" width="1.83203125" style="1" customWidth="1"/>
    <col min="3" max="3" width="3.83203125" style="118" customWidth="1"/>
    <col min="4" max="4" width="30.83203125" style="10" customWidth="1"/>
    <col min="5" max="5" width="1.83203125" style="118" customWidth="1"/>
    <col min="6" max="6" width="5.83203125" style="6" customWidth="1"/>
    <col min="7" max="7" width="30.83203125" style="6" customWidth="1"/>
    <col min="8" max="8" width="1.83203125" style="12" customWidth="1"/>
    <col min="9" max="9" width="45.83203125" style="6" customWidth="1"/>
    <col min="10" max="10" width="1.83203125" style="7" customWidth="1"/>
    <col min="11" max="11" width="3.83203125" style="100" customWidth="1"/>
    <col min="12" max="12" width="1.83203125" style="7" customWidth="1"/>
    <col min="13" max="13" width="12.83203125" style="227" customWidth="1"/>
    <col min="14" max="14" width="1.83203125" style="215" customWidth="1"/>
    <col min="15" max="15" width="3.83203125" style="100" customWidth="1"/>
    <col min="16" max="16" width="1.83203125" style="7" customWidth="1"/>
    <col min="17" max="17" width="25.83203125" style="227" customWidth="1"/>
    <col min="18" max="19" width="12.83203125" style="227" customWidth="1"/>
    <col min="20" max="20" width="12.83203125" style="237" customWidth="1"/>
    <col min="21" max="21" width="1.83203125" style="6" customWidth="1"/>
    <col min="22" max="22" width="12.83203125" style="160" customWidth="1"/>
    <col min="23" max="23" width="1.83203125" style="215" customWidth="1"/>
    <col min="24" max="24" width="3.83203125" style="209" customWidth="1"/>
    <col min="25" max="25" width="1.83203125" style="215" customWidth="1"/>
    <col min="26" max="26" width="12.83203125" style="216" customWidth="1"/>
    <col min="27" max="27" width="1.83203125" style="215" customWidth="1"/>
    <col min="28" max="39" width="12.83203125" style="216" customWidth="1"/>
    <col min="40" max="40" width="1.83203125" style="216" customWidth="1"/>
    <col min="41" max="16384" width="9.33203125" style="1"/>
  </cols>
  <sheetData>
    <row r="1" spans="2:40" s="22" customFormat="1" ht="14.1" customHeight="1">
      <c r="B1" s="77"/>
      <c r="D1" s="6"/>
      <c r="G1" s="6"/>
      <c r="J1" s="77"/>
      <c r="K1" s="99"/>
      <c r="L1" s="77"/>
      <c r="M1" s="219"/>
      <c r="N1" s="165"/>
      <c r="O1" s="99"/>
      <c r="P1" s="77"/>
      <c r="Q1" s="219"/>
      <c r="R1" s="219"/>
      <c r="S1" s="220"/>
      <c r="T1" s="229"/>
      <c r="U1" s="77"/>
      <c r="V1" s="147"/>
      <c r="W1" s="165"/>
      <c r="X1" s="166"/>
      <c r="Y1" s="165"/>
      <c r="Z1" s="167"/>
      <c r="AA1" s="165"/>
      <c r="AB1" s="167"/>
      <c r="AC1" s="167"/>
      <c r="AD1" s="167"/>
      <c r="AE1" s="167"/>
      <c r="AF1" s="167"/>
      <c r="AG1" s="167"/>
      <c r="AH1" s="167"/>
      <c r="AI1" s="167"/>
      <c r="AJ1" s="167"/>
      <c r="AK1" s="167"/>
      <c r="AL1" s="167"/>
      <c r="AM1" s="167"/>
      <c r="AN1" s="167"/>
    </row>
    <row r="2" spans="2:40" ht="14.1" customHeight="1">
      <c r="B2" s="101" t="s">
        <v>205</v>
      </c>
      <c r="C2" s="32"/>
      <c r="D2" s="32"/>
      <c r="E2" s="116"/>
      <c r="F2" s="116"/>
      <c r="G2" s="32"/>
      <c r="H2" s="116"/>
      <c r="I2" s="33"/>
      <c r="J2" s="102"/>
      <c r="K2" s="9"/>
      <c r="L2" s="102"/>
      <c r="M2" s="102"/>
      <c r="N2" s="168"/>
      <c r="O2" s="9"/>
      <c r="P2" s="102"/>
      <c r="Q2" s="102"/>
      <c r="R2" s="102"/>
      <c r="S2" s="103"/>
      <c r="T2" s="148"/>
      <c r="U2" s="102"/>
      <c r="V2" s="148"/>
      <c r="W2" s="168"/>
      <c r="X2" s="168"/>
      <c r="Y2" s="168"/>
      <c r="Z2" s="170"/>
      <c r="AA2" s="168"/>
      <c r="AB2" s="170"/>
      <c r="AC2" s="170"/>
      <c r="AD2" s="170"/>
      <c r="AE2" s="170"/>
      <c r="AF2" s="170"/>
      <c r="AG2" s="170"/>
      <c r="AH2" s="170"/>
      <c r="AI2" s="170"/>
      <c r="AJ2" s="170"/>
      <c r="AK2" s="170"/>
      <c r="AL2" s="170"/>
      <c r="AM2" s="170"/>
      <c r="AN2" s="170"/>
    </row>
    <row r="3" spans="2:40" s="420" customFormat="1" ht="14.1" customHeight="1">
      <c r="B3" s="853"/>
      <c r="C3" s="854"/>
      <c r="D3" s="854"/>
      <c r="E3" s="854"/>
      <c r="F3" s="854"/>
      <c r="G3" s="854"/>
      <c r="H3" s="854"/>
      <c r="I3" s="855"/>
      <c r="J3" s="428"/>
      <c r="K3" s="429"/>
      <c r="L3" s="428"/>
      <c r="M3" s="430"/>
      <c r="N3" s="422"/>
      <c r="O3" s="429"/>
      <c r="P3" s="428"/>
      <c r="Q3" s="430"/>
      <c r="R3" s="430"/>
      <c r="S3" s="430"/>
      <c r="T3" s="431"/>
      <c r="U3" s="428"/>
      <c r="V3" s="432"/>
      <c r="W3" s="422"/>
      <c r="X3" s="422"/>
      <c r="Y3" s="422"/>
      <c r="Z3" s="423"/>
      <c r="AA3" s="422"/>
      <c r="AB3" s="423"/>
      <c r="AC3" s="423"/>
      <c r="AD3" s="423"/>
      <c r="AE3" s="423"/>
      <c r="AF3" s="423"/>
      <c r="AG3" s="423"/>
      <c r="AH3" s="423"/>
      <c r="AI3" s="423"/>
      <c r="AJ3" s="423"/>
      <c r="AK3" s="423"/>
      <c r="AL3" s="423"/>
      <c r="AM3" s="423"/>
      <c r="AN3" s="423"/>
    </row>
    <row r="4" spans="2:40" s="420" customFormat="1" ht="14.1" customHeight="1">
      <c r="B4" s="856"/>
      <c r="C4" s="857"/>
      <c r="D4" s="857"/>
      <c r="E4" s="857"/>
      <c r="F4" s="857"/>
      <c r="G4" s="857"/>
      <c r="H4" s="857"/>
      <c r="I4" s="858"/>
      <c r="J4" s="428"/>
      <c r="K4" s="429"/>
      <c r="L4" s="428"/>
      <c r="M4" s="430"/>
      <c r="N4" s="422"/>
      <c r="O4" s="429"/>
      <c r="P4" s="428"/>
      <c r="Q4" s="430"/>
      <c r="R4" s="430"/>
      <c r="S4" s="430"/>
      <c r="T4" s="431"/>
      <c r="U4" s="428"/>
      <c r="V4" s="432"/>
      <c r="W4" s="422"/>
      <c r="X4" s="422"/>
      <c r="Y4" s="422"/>
      <c r="Z4" s="423"/>
      <c r="AA4" s="422"/>
      <c r="AB4" s="423"/>
      <c r="AC4" s="423"/>
      <c r="AD4" s="423"/>
      <c r="AE4" s="423"/>
      <c r="AF4" s="423"/>
      <c r="AG4" s="423"/>
      <c r="AH4" s="423"/>
      <c r="AI4" s="423"/>
      <c r="AJ4" s="423"/>
      <c r="AK4" s="423"/>
      <c r="AL4" s="423"/>
      <c r="AM4" s="423"/>
      <c r="AN4" s="423"/>
    </row>
    <row r="5" spans="2:40" ht="14.1" customHeight="1">
      <c r="C5" s="1"/>
      <c r="D5" s="117"/>
      <c r="E5" s="117"/>
      <c r="F5" s="117"/>
      <c r="G5" s="117"/>
      <c r="H5" s="117"/>
      <c r="I5" s="117"/>
      <c r="J5" s="117"/>
      <c r="K5" s="9"/>
      <c r="L5" s="117"/>
      <c r="M5" s="221"/>
      <c r="N5" s="168"/>
      <c r="O5" s="9"/>
      <c r="P5" s="117"/>
      <c r="Q5" s="221"/>
      <c r="R5" s="221"/>
      <c r="S5" s="221"/>
      <c r="T5" s="230"/>
      <c r="U5" s="117"/>
      <c r="V5" s="149"/>
      <c r="W5" s="168"/>
      <c r="X5" s="168"/>
      <c r="Y5" s="168"/>
      <c r="Z5" s="170"/>
      <c r="AA5" s="168"/>
      <c r="AB5" s="170"/>
      <c r="AC5" s="170"/>
      <c r="AD5" s="170"/>
      <c r="AE5" s="170"/>
      <c r="AF5" s="170"/>
      <c r="AG5" s="170"/>
      <c r="AH5" s="170"/>
      <c r="AI5" s="170"/>
      <c r="AJ5" s="170"/>
      <c r="AK5" s="170"/>
      <c r="AL5" s="170"/>
      <c r="AM5" s="170"/>
      <c r="AN5" s="170"/>
    </row>
    <row r="6" spans="2:40" ht="14.1" customHeight="1">
      <c r="D6" s="1"/>
      <c r="F6" s="63"/>
      <c r="G6" s="63"/>
      <c r="H6" s="9"/>
      <c r="I6" s="63"/>
      <c r="J6" s="9"/>
      <c r="K6" s="9"/>
      <c r="L6" s="9"/>
      <c r="M6" s="102"/>
      <c r="N6" s="168"/>
      <c r="O6" s="9"/>
      <c r="P6" s="9"/>
      <c r="Q6" s="102"/>
      <c r="R6" s="102"/>
      <c r="S6" s="102"/>
      <c r="T6" s="148"/>
      <c r="U6" s="63"/>
      <c r="V6" s="150"/>
      <c r="W6" s="168"/>
      <c r="X6" s="168"/>
      <c r="Y6" s="168"/>
      <c r="Z6" s="170"/>
      <c r="AA6" s="168"/>
      <c r="AB6" s="170"/>
      <c r="AC6" s="170"/>
      <c r="AD6" s="170"/>
      <c r="AE6" s="170"/>
      <c r="AF6" s="170"/>
      <c r="AG6" s="170"/>
      <c r="AH6" s="170"/>
      <c r="AI6" s="170"/>
      <c r="AJ6" s="170"/>
      <c r="AK6" s="170"/>
      <c r="AL6" s="170"/>
      <c r="AM6" s="170"/>
      <c r="AN6" s="170"/>
    </row>
    <row r="7" spans="2:40" ht="14.1" customHeight="1">
      <c r="C7" s="836" t="s">
        <v>18</v>
      </c>
      <c r="D7" s="859"/>
      <c r="E7" s="119"/>
      <c r="F7" s="836" t="s">
        <v>17</v>
      </c>
      <c r="G7" s="859"/>
      <c r="H7" s="80"/>
      <c r="I7" s="13"/>
      <c r="J7" s="80"/>
      <c r="K7" s="80"/>
      <c r="L7" s="80"/>
      <c r="M7" s="13" t="s">
        <v>375</v>
      </c>
      <c r="N7" s="173"/>
      <c r="O7" s="80"/>
      <c r="P7" s="80"/>
      <c r="Q7" s="13"/>
      <c r="R7" s="13"/>
      <c r="S7" s="13"/>
      <c r="T7" s="151"/>
      <c r="U7" s="15"/>
      <c r="V7" s="151"/>
      <c r="W7" s="173"/>
      <c r="X7" s="173"/>
      <c r="Y7" s="173"/>
      <c r="Z7" s="174" t="s">
        <v>0</v>
      </c>
      <c r="AA7" s="173"/>
      <c r="AB7" s="175" t="s">
        <v>4</v>
      </c>
      <c r="AC7" s="175" t="s">
        <v>4</v>
      </c>
      <c r="AD7" s="175" t="s">
        <v>4</v>
      </c>
      <c r="AE7" s="175" t="s">
        <v>4</v>
      </c>
      <c r="AF7" s="175" t="s">
        <v>4</v>
      </c>
      <c r="AG7" s="175" t="s">
        <v>4</v>
      </c>
      <c r="AH7" s="175" t="s">
        <v>4</v>
      </c>
      <c r="AI7" s="175" t="s">
        <v>4</v>
      </c>
      <c r="AJ7" s="175" t="s">
        <v>4</v>
      </c>
      <c r="AK7" s="175" t="s">
        <v>4</v>
      </c>
      <c r="AL7" s="175" t="s">
        <v>4</v>
      </c>
      <c r="AM7" s="175" t="s">
        <v>4</v>
      </c>
      <c r="AN7" s="170"/>
    </row>
    <row r="8" spans="2:40" s="3" customFormat="1" ht="14.1" customHeight="1">
      <c r="C8" s="860"/>
      <c r="D8" s="861"/>
      <c r="F8" s="860"/>
      <c r="G8" s="861"/>
      <c r="H8" s="81"/>
      <c r="I8" s="14" t="s">
        <v>361</v>
      </c>
      <c r="J8" s="81"/>
      <c r="K8" s="81"/>
      <c r="L8" s="81"/>
      <c r="M8" s="120" t="s">
        <v>418</v>
      </c>
      <c r="N8" s="168"/>
      <c r="O8" s="81"/>
      <c r="P8" s="81"/>
      <c r="Q8" s="120" t="s">
        <v>419</v>
      </c>
      <c r="R8" s="120" t="s">
        <v>27</v>
      </c>
      <c r="S8" s="120" t="s">
        <v>151</v>
      </c>
      <c r="T8" s="152" t="s">
        <v>28</v>
      </c>
      <c r="U8" s="15"/>
      <c r="V8" s="152" t="s">
        <v>12</v>
      </c>
      <c r="W8" s="168"/>
      <c r="X8" s="168"/>
      <c r="Y8" s="168"/>
      <c r="Z8" s="176" t="s">
        <v>11</v>
      </c>
      <c r="AA8" s="168"/>
      <c r="AB8" s="646">
        <f>+'Objective 1'!AB8</f>
        <v>0</v>
      </c>
      <c r="AC8" s="646">
        <f>+'Objective 1'!AC8</f>
        <v>31</v>
      </c>
      <c r="AD8" s="646">
        <f>+'Objective 1'!AD8</f>
        <v>62</v>
      </c>
      <c r="AE8" s="646">
        <f>+'Objective 1'!AE8</f>
        <v>93</v>
      </c>
      <c r="AF8" s="646">
        <f>+'Objective 1'!AF8</f>
        <v>124</v>
      </c>
      <c r="AG8" s="646">
        <f>+'Objective 1'!AG8</f>
        <v>155</v>
      </c>
      <c r="AH8" s="646">
        <f>+'Objective 1'!AH8</f>
        <v>186</v>
      </c>
      <c r="AI8" s="646">
        <f>+'Objective 1'!AI8</f>
        <v>217</v>
      </c>
      <c r="AJ8" s="646">
        <f>+'Objective 1'!AJ8</f>
        <v>248</v>
      </c>
      <c r="AK8" s="646">
        <f>+'Objective 1'!AK8</f>
        <v>279</v>
      </c>
      <c r="AL8" s="646">
        <f>+'Objective 1'!AL8</f>
        <v>310</v>
      </c>
      <c r="AM8" s="646">
        <f>+'Objective 1'!AM8</f>
        <v>341</v>
      </c>
      <c r="AN8" s="170"/>
    </row>
    <row r="9" spans="2:40" s="3" customFormat="1" ht="14.1" customHeight="1">
      <c r="C9" s="21"/>
      <c r="D9" s="21"/>
      <c r="F9" s="82"/>
      <c r="G9" s="82"/>
      <c r="H9" s="81"/>
      <c r="I9" s="82"/>
      <c r="J9" s="81"/>
      <c r="K9" s="81"/>
      <c r="L9" s="81"/>
      <c r="M9" s="21"/>
      <c r="N9" s="168"/>
      <c r="O9" s="81"/>
      <c r="P9" s="81"/>
      <c r="Q9" s="21"/>
      <c r="R9" s="21"/>
      <c r="S9" s="21"/>
      <c r="T9" s="178"/>
      <c r="U9" s="82"/>
      <c r="V9" s="153"/>
      <c r="W9" s="168"/>
      <c r="X9" s="168"/>
      <c r="Y9" s="168"/>
      <c r="Z9" s="178"/>
      <c r="AA9" s="168"/>
      <c r="AB9" s="178"/>
      <c r="AC9" s="178"/>
      <c r="AD9" s="178"/>
      <c r="AE9" s="178"/>
      <c r="AF9" s="178"/>
      <c r="AG9" s="178"/>
      <c r="AH9" s="178"/>
      <c r="AI9" s="178"/>
      <c r="AJ9" s="178"/>
      <c r="AK9" s="178"/>
      <c r="AL9" s="178"/>
      <c r="AM9" s="178"/>
      <c r="AN9" s="170"/>
    </row>
    <row r="10" spans="2:40" ht="14.1" customHeight="1" thickBot="1">
      <c r="C10" s="1"/>
      <c r="D10" s="1"/>
      <c r="F10" s="83"/>
      <c r="G10" s="83"/>
      <c r="H10" s="80"/>
      <c r="I10" s="83"/>
      <c r="J10" s="80"/>
      <c r="K10" s="80"/>
      <c r="L10" s="80"/>
      <c r="M10" s="222"/>
      <c r="N10" s="173"/>
      <c r="O10" s="80"/>
      <c r="P10" s="80"/>
      <c r="Q10" s="222"/>
      <c r="R10" s="222"/>
      <c r="S10" s="222"/>
      <c r="T10" s="231"/>
      <c r="U10" s="83"/>
      <c r="V10" s="154"/>
      <c r="W10" s="173"/>
      <c r="X10" s="173"/>
      <c r="Y10" s="173"/>
      <c r="Z10" s="172"/>
      <c r="AA10" s="173"/>
      <c r="AB10" s="172"/>
      <c r="AC10" s="172"/>
      <c r="AD10" s="172"/>
      <c r="AE10" s="172"/>
      <c r="AF10" s="172"/>
      <c r="AG10" s="172"/>
      <c r="AH10" s="172"/>
      <c r="AI10" s="172"/>
      <c r="AJ10" s="172"/>
      <c r="AK10" s="172"/>
      <c r="AL10" s="172"/>
      <c r="AM10" s="172"/>
      <c r="AN10" s="170"/>
    </row>
    <row r="11" spans="2:40" ht="14.1" customHeight="1">
      <c r="B11" s="92"/>
      <c r="C11" s="93"/>
      <c r="D11" s="93"/>
      <c r="E11" s="121"/>
      <c r="F11" s="94"/>
      <c r="G11" s="94"/>
      <c r="H11" s="121"/>
      <c r="I11" s="94"/>
      <c r="J11" s="122"/>
      <c r="K11" s="119"/>
      <c r="L11" s="123"/>
      <c r="M11" s="223"/>
      <c r="N11" s="179"/>
      <c r="O11" s="119"/>
      <c r="P11" s="123"/>
      <c r="Q11" s="223"/>
      <c r="R11" s="223"/>
      <c r="S11" s="223"/>
      <c r="T11" s="232"/>
      <c r="U11" s="94"/>
      <c r="V11" s="155"/>
      <c r="W11" s="179"/>
      <c r="X11" s="180"/>
      <c r="Y11" s="181"/>
      <c r="Z11" s="182"/>
      <c r="AA11" s="183"/>
      <c r="AB11" s="182"/>
      <c r="AC11" s="182"/>
      <c r="AD11" s="182"/>
      <c r="AE11" s="182"/>
      <c r="AF11" s="182"/>
      <c r="AG11" s="182"/>
      <c r="AH11" s="182"/>
      <c r="AI11" s="182"/>
      <c r="AJ11" s="182"/>
      <c r="AK11" s="182"/>
      <c r="AL11" s="182"/>
      <c r="AM11" s="182"/>
      <c r="AN11" s="184"/>
    </row>
    <row r="12" spans="2:40" ht="14.1" customHeight="1">
      <c r="B12" s="95"/>
      <c r="C12" s="845">
        <v>5.0999999999999996</v>
      </c>
      <c r="D12" s="842"/>
      <c r="E12" s="372"/>
      <c r="F12" s="850" t="s">
        <v>206</v>
      </c>
      <c r="G12" s="842"/>
      <c r="H12" s="124"/>
      <c r="I12" s="84"/>
      <c r="J12" s="125"/>
      <c r="K12" s="119"/>
      <c r="L12" s="126"/>
      <c r="M12" s="447"/>
      <c r="N12" s="185"/>
      <c r="O12" s="119"/>
      <c r="P12" s="126"/>
      <c r="Q12" s="447"/>
      <c r="R12" s="447"/>
      <c r="S12" s="447"/>
      <c r="T12" s="509"/>
      <c r="U12" s="145"/>
      <c r="V12" s="156">
        <f t="shared" ref="V12:V17" si="0">+S12*T12</f>
        <v>0</v>
      </c>
      <c r="W12" s="185"/>
      <c r="X12" s="180"/>
      <c r="Y12" s="186"/>
      <c r="Z12" s="187">
        <f t="shared" ref="Z12:Z17" si="1">+SUM(AB12:AM12)</f>
        <v>0</v>
      </c>
      <c r="AA12" s="188"/>
      <c r="AB12" s="510"/>
      <c r="AC12" s="510"/>
      <c r="AD12" s="510"/>
      <c r="AE12" s="510"/>
      <c r="AF12" s="510"/>
      <c r="AG12" s="510"/>
      <c r="AH12" s="510"/>
      <c r="AI12" s="510"/>
      <c r="AJ12" s="510"/>
      <c r="AK12" s="510"/>
      <c r="AL12" s="510"/>
      <c r="AM12" s="510"/>
      <c r="AN12" s="189"/>
    </row>
    <row r="13" spans="2:40" ht="14.1" customHeight="1">
      <c r="B13" s="95"/>
      <c r="C13" s="846"/>
      <c r="D13" s="848"/>
      <c r="E13" s="372"/>
      <c r="F13" s="851"/>
      <c r="G13" s="843"/>
      <c r="H13" s="124"/>
      <c r="I13" s="84"/>
      <c r="J13" s="125"/>
      <c r="K13" s="119"/>
      <c r="L13" s="126"/>
      <c r="M13" s="447"/>
      <c r="N13" s="185"/>
      <c r="O13" s="119"/>
      <c r="P13" s="126"/>
      <c r="Q13" s="447"/>
      <c r="R13" s="447"/>
      <c r="S13" s="447"/>
      <c r="T13" s="509"/>
      <c r="U13" s="145"/>
      <c r="V13" s="156">
        <f t="shared" si="0"/>
        <v>0</v>
      </c>
      <c r="W13" s="185"/>
      <c r="X13" s="180"/>
      <c r="Y13" s="186"/>
      <c r="Z13" s="187">
        <f t="shared" si="1"/>
        <v>0</v>
      </c>
      <c r="AA13" s="188"/>
      <c r="AB13" s="510"/>
      <c r="AC13" s="510"/>
      <c r="AD13" s="510"/>
      <c r="AE13" s="510"/>
      <c r="AF13" s="510"/>
      <c r="AG13" s="510"/>
      <c r="AH13" s="510"/>
      <c r="AI13" s="510"/>
      <c r="AJ13" s="510"/>
      <c r="AK13" s="510"/>
      <c r="AL13" s="510"/>
      <c r="AM13" s="510"/>
      <c r="AN13" s="189"/>
    </row>
    <row r="14" spans="2:40" s="172" customFormat="1" ht="14.1" customHeight="1">
      <c r="B14" s="95"/>
      <c r="C14" s="846"/>
      <c r="D14" s="848"/>
      <c r="E14" s="372"/>
      <c r="F14" s="851"/>
      <c r="G14" s="843"/>
      <c r="H14" s="124"/>
      <c r="I14" s="84"/>
      <c r="J14" s="125"/>
      <c r="K14" s="119"/>
      <c r="L14" s="126"/>
      <c r="M14" s="447"/>
      <c r="N14" s="185"/>
      <c r="O14" s="119"/>
      <c r="P14" s="126"/>
      <c r="Q14" s="447"/>
      <c r="R14" s="447"/>
      <c r="S14" s="447"/>
      <c r="T14" s="509"/>
      <c r="U14" s="145"/>
      <c r="V14" s="156">
        <f t="shared" si="0"/>
        <v>0</v>
      </c>
      <c r="W14" s="185"/>
      <c r="X14" s="180"/>
      <c r="Y14" s="186"/>
      <c r="Z14" s="187">
        <f t="shared" si="1"/>
        <v>0</v>
      </c>
      <c r="AA14" s="188"/>
      <c r="AB14" s="510"/>
      <c r="AC14" s="510"/>
      <c r="AD14" s="510"/>
      <c r="AE14" s="510"/>
      <c r="AF14" s="510"/>
      <c r="AG14" s="510"/>
      <c r="AH14" s="510"/>
      <c r="AI14" s="510"/>
      <c r="AJ14" s="510"/>
      <c r="AK14" s="510"/>
      <c r="AL14" s="510"/>
      <c r="AM14" s="510"/>
      <c r="AN14" s="189"/>
    </row>
    <row r="15" spans="2:40" s="172" customFormat="1" ht="14.1" customHeight="1">
      <c r="B15" s="95"/>
      <c r="C15" s="846"/>
      <c r="D15" s="848"/>
      <c r="E15" s="372"/>
      <c r="F15" s="851"/>
      <c r="G15" s="843"/>
      <c r="H15" s="124"/>
      <c r="I15" s="84"/>
      <c r="J15" s="125"/>
      <c r="K15" s="119"/>
      <c r="L15" s="126"/>
      <c r="M15" s="447"/>
      <c r="N15" s="185"/>
      <c r="O15" s="119"/>
      <c r="P15" s="126"/>
      <c r="Q15" s="447"/>
      <c r="R15" s="447"/>
      <c r="S15" s="447"/>
      <c r="T15" s="509"/>
      <c r="U15" s="145"/>
      <c r="V15" s="156">
        <f t="shared" si="0"/>
        <v>0</v>
      </c>
      <c r="W15" s="185"/>
      <c r="X15" s="180"/>
      <c r="Y15" s="186"/>
      <c r="Z15" s="187">
        <f t="shared" si="1"/>
        <v>0</v>
      </c>
      <c r="AA15" s="188"/>
      <c r="AB15" s="510"/>
      <c r="AC15" s="510"/>
      <c r="AD15" s="510"/>
      <c r="AE15" s="510"/>
      <c r="AF15" s="510"/>
      <c r="AG15" s="510"/>
      <c r="AH15" s="510"/>
      <c r="AI15" s="510"/>
      <c r="AJ15" s="510"/>
      <c r="AK15" s="510"/>
      <c r="AL15" s="510"/>
      <c r="AM15" s="510"/>
      <c r="AN15" s="189"/>
    </row>
    <row r="16" spans="2:40" s="172" customFormat="1" ht="14.1" customHeight="1">
      <c r="B16" s="95"/>
      <c r="C16" s="846"/>
      <c r="D16" s="848"/>
      <c r="E16" s="372"/>
      <c r="F16" s="851"/>
      <c r="G16" s="843"/>
      <c r="H16" s="124"/>
      <c r="I16" s="84"/>
      <c r="J16" s="125"/>
      <c r="K16" s="119"/>
      <c r="L16" s="126"/>
      <c r="M16" s="447"/>
      <c r="N16" s="185"/>
      <c r="O16" s="119"/>
      <c r="P16" s="126"/>
      <c r="Q16" s="447"/>
      <c r="R16" s="447"/>
      <c r="S16" s="447"/>
      <c r="T16" s="509"/>
      <c r="U16" s="145"/>
      <c r="V16" s="156">
        <f t="shared" si="0"/>
        <v>0</v>
      </c>
      <c r="W16" s="185"/>
      <c r="X16" s="180"/>
      <c r="Y16" s="186"/>
      <c r="Z16" s="187">
        <f t="shared" si="1"/>
        <v>0</v>
      </c>
      <c r="AA16" s="188"/>
      <c r="AB16" s="510"/>
      <c r="AC16" s="510"/>
      <c r="AD16" s="510"/>
      <c r="AE16" s="510"/>
      <c r="AF16" s="510"/>
      <c r="AG16" s="510"/>
      <c r="AH16" s="510"/>
      <c r="AI16" s="510"/>
      <c r="AJ16" s="510"/>
      <c r="AK16" s="510"/>
      <c r="AL16" s="510"/>
      <c r="AM16" s="510"/>
      <c r="AN16" s="189"/>
    </row>
    <row r="17" spans="2:40" s="172" customFormat="1" ht="14.1" customHeight="1">
      <c r="B17" s="95"/>
      <c r="C17" s="846"/>
      <c r="D17" s="848"/>
      <c r="E17" s="372"/>
      <c r="F17" s="851"/>
      <c r="G17" s="843"/>
      <c r="H17" s="124"/>
      <c r="I17" s="84"/>
      <c r="J17" s="125"/>
      <c r="K17" s="119"/>
      <c r="L17" s="126"/>
      <c r="M17" s="447"/>
      <c r="N17" s="185"/>
      <c r="O17" s="119"/>
      <c r="P17" s="126"/>
      <c r="Q17" s="447"/>
      <c r="R17" s="447"/>
      <c r="S17" s="447"/>
      <c r="T17" s="509"/>
      <c r="U17" s="145"/>
      <c r="V17" s="156">
        <f t="shared" si="0"/>
        <v>0</v>
      </c>
      <c r="W17" s="185"/>
      <c r="X17" s="180"/>
      <c r="Y17" s="186"/>
      <c r="Z17" s="187">
        <f t="shared" si="1"/>
        <v>0</v>
      </c>
      <c r="AA17" s="188"/>
      <c r="AB17" s="510"/>
      <c r="AC17" s="510"/>
      <c r="AD17" s="510"/>
      <c r="AE17" s="510"/>
      <c r="AF17" s="510"/>
      <c r="AG17" s="510"/>
      <c r="AH17" s="510"/>
      <c r="AI17" s="510"/>
      <c r="AJ17" s="510"/>
      <c r="AK17" s="510"/>
      <c r="AL17" s="510"/>
      <c r="AM17" s="510"/>
      <c r="AN17" s="189"/>
    </row>
    <row r="18" spans="2:40" s="172" customFormat="1" ht="14.1" customHeight="1">
      <c r="B18" s="95"/>
      <c r="C18" s="846"/>
      <c r="D18" s="848"/>
      <c r="E18" s="372"/>
      <c r="F18" s="852"/>
      <c r="G18" s="844"/>
      <c r="H18" s="124"/>
      <c r="I18" s="162"/>
      <c r="J18" s="125"/>
      <c r="K18" s="119"/>
      <c r="L18" s="126"/>
      <c r="M18" s="163"/>
      <c r="N18" s="185"/>
      <c r="O18" s="119"/>
      <c r="P18" s="126"/>
      <c r="Q18" s="163"/>
      <c r="R18" s="163"/>
      <c r="S18" s="163"/>
      <c r="T18" s="233"/>
      <c r="U18" s="145"/>
      <c r="V18" s="164">
        <f>SUM(V12:V17)</f>
        <v>0</v>
      </c>
      <c r="W18" s="185"/>
      <c r="X18" s="180"/>
      <c r="Y18" s="186"/>
      <c r="Z18" s="164">
        <f>SUM(Z12:Z17)</f>
        <v>0</v>
      </c>
      <c r="AA18" s="188"/>
      <c r="AB18" s="164">
        <f t="shared" ref="AB18:AM18" si="2">SUM(AB12:AB17)</f>
        <v>0</v>
      </c>
      <c r="AC18" s="164">
        <f t="shared" si="2"/>
        <v>0</v>
      </c>
      <c r="AD18" s="164">
        <f t="shared" si="2"/>
        <v>0</v>
      </c>
      <c r="AE18" s="164">
        <f t="shared" si="2"/>
        <v>0</v>
      </c>
      <c r="AF18" s="164">
        <f t="shared" si="2"/>
        <v>0</v>
      </c>
      <c r="AG18" s="164">
        <f t="shared" si="2"/>
        <v>0</v>
      </c>
      <c r="AH18" s="164">
        <f t="shared" si="2"/>
        <v>0</v>
      </c>
      <c r="AI18" s="164">
        <f t="shared" si="2"/>
        <v>0</v>
      </c>
      <c r="AJ18" s="164">
        <f t="shared" si="2"/>
        <v>0</v>
      </c>
      <c r="AK18" s="164">
        <f t="shared" si="2"/>
        <v>0</v>
      </c>
      <c r="AL18" s="164">
        <f t="shared" si="2"/>
        <v>0</v>
      </c>
      <c r="AM18" s="164">
        <f t="shared" si="2"/>
        <v>0</v>
      </c>
      <c r="AN18" s="189"/>
    </row>
    <row r="19" spans="2:40" s="172" customFormat="1" ht="8.1" customHeight="1">
      <c r="B19" s="95"/>
      <c r="C19" s="846"/>
      <c r="D19" s="848"/>
      <c r="E19" s="372"/>
      <c r="F19" s="224"/>
      <c r="G19" s="86"/>
      <c r="H19" s="124"/>
      <c r="I19" s="86"/>
      <c r="J19" s="125"/>
      <c r="K19" s="119"/>
      <c r="L19" s="126"/>
      <c r="M19" s="224"/>
      <c r="N19" s="185"/>
      <c r="O19" s="119"/>
      <c r="P19" s="126"/>
      <c r="Q19" s="224"/>
      <c r="R19" s="224"/>
      <c r="S19" s="224"/>
      <c r="T19" s="234"/>
      <c r="U19" s="86"/>
      <c r="V19" s="157"/>
      <c r="W19" s="185"/>
      <c r="X19" s="180"/>
      <c r="Y19" s="186"/>
      <c r="Z19" s="190"/>
      <c r="AA19" s="191"/>
      <c r="AB19" s="190"/>
      <c r="AC19" s="190"/>
      <c r="AD19" s="190"/>
      <c r="AE19" s="190"/>
      <c r="AF19" s="190"/>
      <c r="AG19" s="190"/>
      <c r="AH19" s="190"/>
      <c r="AI19" s="190"/>
      <c r="AJ19" s="190"/>
      <c r="AK19" s="190"/>
      <c r="AL19" s="190"/>
      <c r="AM19" s="190"/>
      <c r="AN19" s="189"/>
    </row>
    <row r="20" spans="2:40" s="172" customFormat="1" ht="14.1" customHeight="1">
      <c r="B20" s="95"/>
      <c r="C20" s="846"/>
      <c r="D20" s="848"/>
      <c r="E20" s="372"/>
      <c r="F20" s="850" t="s">
        <v>207</v>
      </c>
      <c r="G20" s="842"/>
      <c r="H20" s="124"/>
      <c r="I20" s="84"/>
      <c r="J20" s="125"/>
      <c r="K20" s="119"/>
      <c r="L20" s="126"/>
      <c r="M20" s="447"/>
      <c r="N20" s="185"/>
      <c r="O20" s="119"/>
      <c r="P20" s="126"/>
      <c r="Q20" s="447"/>
      <c r="R20" s="447"/>
      <c r="S20" s="447"/>
      <c r="T20" s="509"/>
      <c r="U20" s="145"/>
      <c r="V20" s="156">
        <f t="shared" ref="V20:V25" si="3">+S20*T20</f>
        <v>0</v>
      </c>
      <c r="W20" s="185"/>
      <c r="X20" s="180"/>
      <c r="Y20" s="186"/>
      <c r="Z20" s="187">
        <f t="shared" ref="Z20:Z25" si="4">+SUM(AB20:AM20)</f>
        <v>0</v>
      </c>
      <c r="AA20" s="188"/>
      <c r="AB20" s="510"/>
      <c r="AC20" s="510"/>
      <c r="AD20" s="510"/>
      <c r="AE20" s="510"/>
      <c r="AF20" s="510"/>
      <c r="AG20" s="510"/>
      <c r="AH20" s="510"/>
      <c r="AI20" s="510"/>
      <c r="AJ20" s="510"/>
      <c r="AK20" s="510"/>
      <c r="AL20" s="510"/>
      <c r="AM20" s="510"/>
      <c r="AN20" s="189"/>
    </row>
    <row r="21" spans="2:40" s="172" customFormat="1" ht="14.1" customHeight="1">
      <c r="B21" s="95"/>
      <c r="C21" s="846"/>
      <c r="D21" s="848"/>
      <c r="E21" s="372"/>
      <c r="F21" s="851"/>
      <c r="G21" s="843"/>
      <c r="H21" s="124"/>
      <c r="I21" s="84"/>
      <c r="J21" s="125"/>
      <c r="K21" s="119"/>
      <c r="L21" s="126"/>
      <c r="M21" s="447"/>
      <c r="N21" s="185"/>
      <c r="O21" s="119"/>
      <c r="P21" s="126"/>
      <c r="Q21" s="447"/>
      <c r="R21" s="447"/>
      <c r="S21" s="447"/>
      <c r="T21" s="509"/>
      <c r="U21" s="145"/>
      <c r="V21" s="156">
        <f t="shared" si="3"/>
        <v>0</v>
      </c>
      <c r="W21" s="185"/>
      <c r="X21" s="180"/>
      <c r="Y21" s="186"/>
      <c r="Z21" s="187">
        <f t="shared" si="4"/>
        <v>0</v>
      </c>
      <c r="AA21" s="188"/>
      <c r="AB21" s="510"/>
      <c r="AC21" s="510"/>
      <c r="AD21" s="510"/>
      <c r="AE21" s="510"/>
      <c r="AF21" s="510"/>
      <c r="AG21" s="510"/>
      <c r="AH21" s="510"/>
      <c r="AI21" s="510"/>
      <c r="AJ21" s="510"/>
      <c r="AK21" s="510"/>
      <c r="AL21" s="510"/>
      <c r="AM21" s="510"/>
      <c r="AN21" s="189"/>
    </row>
    <row r="22" spans="2:40" s="172" customFormat="1" ht="14.1" customHeight="1">
      <c r="B22" s="95"/>
      <c r="C22" s="846"/>
      <c r="D22" s="848"/>
      <c r="E22" s="372"/>
      <c r="F22" s="851"/>
      <c r="G22" s="843"/>
      <c r="H22" s="124"/>
      <c r="I22" s="84"/>
      <c r="J22" s="125"/>
      <c r="K22" s="119"/>
      <c r="L22" s="126"/>
      <c r="M22" s="447"/>
      <c r="N22" s="185"/>
      <c r="O22" s="119"/>
      <c r="P22" s="126"/>
      <c r="Q22" s="447"/>
      <c r="R22" s="447"/>
      <c r="S22" s="447"/>
      <c r="T22" s="509"/>
      <c r="U22" s="145"/>
      <c r="V22" s="156">
        <f t="shared" si="3"/>
        <v>0</v>
      </c>
      <c r="W22" s="185"/>
      <c r="X22" s="180"/>
      <c r="Y22" s="186"/>
      <c r="Z22" s="187">
        <f t="shared" si="4"/>
        <v>0</v>
      </c>
      <c r="AA22" s="188"/>
      <c r="AB22" s="510"/>
      <c r="AC22" s="510"/>
      <c r="AD22" s="510"/>
      <c r="AE22" s="510"/>
      <c r="AF22" s="510"/>
      <c r="AG22" s="510"/>
      <c r="AH22" s="510"/>
      <c r="AI22" s="510"/>
      <c r="AJ22" s="510"/>
      <c r="AK22" s="510"/>
      <c r="AL22" s="510"/>
      <c r="AM22" s="510"/>
      <c r="AN22" s="189"/>
    </row>
    <row r="23" spans="2:40" s="172" customFormat="1" ht="14.1" customHeight="1">
      <c r="B23" s="95"/>
      <c r="C23" s="846"/>
      <c r="D23" s="848"/>
      <c r="E23" s="372"/>
      <c r="F23" s="851"/>
      <c r="G23" s="843"/>
      <c r="H23" s="124"/>
      <c r="I23" s="84"/>
      <c r="J23" s="125"/>
      <c r="K23" s="119"/>
      <c r="L23" s="126"/>
      <c r="M23" s="447"/>
      <c r="N23" s="185"/>
      <c r="O23" s="119"/>
      <c r="P23" s="126"/>
      <c r="Q23" s="447"/>
      <c r="R23" s="447"/>
      <c r="S23" s="447"/>
      <c r="T23" s="509"/>
      <c r="U23" s="145"/>
      <c r="V23" s="156">
        <f t="shared" si="3"/>
        <v>0</v>
      </c>
      <c r="W23" s="185"/>
      <c r="X23" s="180"/>
      <c r="Y23" s="186"/>
      <c r="Z23" s="187">
        <f t="shared" si="4"/>
        <v>0</v>
      </c>
      <c r="AA23" s="188"/>
      <c r="AB23" s="510"/>
      <c r="AC23" s="510"/>
      <c r="AD23" s="510"/>
      <c r="AE23" s="510"/>
      <c r="AF23" s="510"/>
      <c r="AG23" s="510"/>
      <c r="AH23" s="510"/>
      <c r="AI23" s="510"/>
      <c r="AJ23" s="510"/>
      <c r="AK23" s="510"/>
      <c r="AL23" s="510"/>
      <c r="AM23" s="510"/>
      <c r="AN23" s="189"/>
    </row>
    <row r="24" spans="2:40" s="172" customFormat="1" ht="14.1" customHeight="1">
      <c r="B24" s="95"/>
      <c r="C24" s="846"/>
      <c r="D24" s="848"/>
      <c r="E24" s="372"/>
      <c r="F24" s="851"/>
      <c r="G24" s="843"/>
      <c r="H24" s="124"/>
      <c r="I24" s="84"/>
      <c r="J24" s="125"/>
      <c r="K24" s="119"/>
      <c r="L24" s="126"/>
      <c r="M24" s="447"/>
      <c r="N24" s="185"/>
      <c r="O24" s="119"/>
      <c r="P24" s="126"/>
      <c r="Q24" s="447"/>
      <c r="R24" s="447"/>
      <c r="S24" s="447"/>
      <c r="T24" s="509"/>
      <c r="U24" s="145"/>
      <c r="V24" s="156">
        <f t="shared" si="3"/>
        <v>0</v>
      </c>
      <c r="W24" s="185"/>
      <c r="X24" s="180"/>
      <c r="Y24" s="186"/>
      <c r="Z24" s="187">
        <f t="shared" si="4"/>
        <v>0</v>
      </c>
      <c r="AA24" s="188"/>
      <c r="AB24" s="510"/>
      <c r="AC24" s="510"/>
      <c r="AD24" s="510"/>
      <c r="AE24" s="510"/>
      <c r="AF24" s="510"/>
      <c r="AG24" s="510"/>
      <c r="AH24" s="510"/>
      <c r="AI24" s="510"/>
      <c r="AJ24" s="510"/>
      <c r="AK24" s="510"/>
      <c r="AL24" s="510"/>
      <c r="AM24" s="510"/>
      <c r="AN24" s="189"/>
    </row>
    <row r="25" spans="2:40" s="172" customFormat="1" ht="14.1" customHeight="1">
      <c r="B25" s="95"/>
      <c r="C25" s="846"/>
      <c r="D25" s="848"/>
      <c r="E25" s="372"/>
      <c r="F25" s="851"/>
      <c r="G25" s="843"/>
      <c r="H25" s="124"/>
      <c r="I25" s="84"/>
      <c r="J25" s="125"/>
      <c r="K25" s="119"/>
      <c r="L25" s="126"/>
      <c r="M25" s="447"/>
      <c r="N25" s="185"/>
      <c r="O25" s="119"/>
      <c r="P25" s="126"/>
      <c r="Q25" s="447"/>
      <c r="R25" s="447"/>
      <c r="S25" s="447"/>
      <c r="T25" s="509"/>
      <c r="U25" s="145"/>
      <c r="V25" s="156">
        <f t="shared" si="3"/>
        <v>0</v>
      </c>
      <c r="W25" s="185"/>
      <c r="X25" s="180"/>
      <c r="Y25" s="186"/>
      <c r="Z25" s="187">
        <f t="shared" si="4"/>
        <v>0</v>
      </c>
      <c r="AA25" s="188"/>
      <c r="AB25" s="510"/>
      <c r="AC25" s="510"/>
      <c r="AD25" s="510"/>
      <c r="AE25" s="510"/>
      <c r="AF25" s="510"/>
      <c r="AG25" s="510"/>
      <c r="AH25" s="510"/>
      <c r="AI25" s="510"/>
      <c r="AJ25" s="510"/>
      <c r="AK25" s="510"/>
      <c r="AL25" s="510"/>
      <c r="AM25" s="510"/>
      <c r="AN25" s="189"/>
    </row>
    <row r="26" spans="2:40" s="172" customFormat="1" ht="14.1" customHeight="1">
      <c r="B26" s="95"/>
      <c r="C26" s="846"/>
      <c r="D26" s="848"/>
      <c r="E26" s="372"/>
      <c r="F26" s="852"/>
      <c r="G26" s="844"/>
      <c r="H26" s="124"/>
      <c r="I26" s="162"/>
      <c r="J26" s="125"/>
      <c r="K26" s="119"/>
      <c r="L26" s="126"/>
      <c r="M26" s="163"/>
      <c r="N26" s="185"/>
      <c r="O26" s="119"/>
      <c r="P26" s="126"/>
      <c r="Q26" s="163"/>
      <c r="R26" s="163"/>
      <c r="S26" s="163"/>
      <c r="T26" s="233"/>
      <c r="U26" s="145"/>
      <c r="V26" s="164">
        <f>SUM(V20:V25)</f>
        <v>0</v>
      </c>
      <c r="W26" s="185"/>
      <c r="X26" s="180"/>
      <c r="Y26" s="186"/>
      <c r="Z26" s="164">
        <f>SUM(Z20:Z25)</f>
        <v>0</v>
      </c>
      <c r="AA26" s="188"/>
      <c r="AB26" s="164">
        <f t="shared" ref="AB26:AM26" si="5">SUM(AB20:AB25)</f>
        <v>0</v>
      </c>
      <c r="AC26" s="164">
        <f t="shared" si="5"/>
        <v>0</v>
      </c>
      <c r="AD26" s="164">
        <f t="shared" si="5"/>
        <v>0</v>
      </c>
      <c r="AE26" s="164">
        <f t="shared" si="5"/>
        <v>0</v>
      </c>
      <c r="AF26" s="164">
        <f t="shared" si="5"/>
        <v>0</v>
      </c>
      <c r="AG26" s="164">
        <f t="shared" si="5"/>
        <v>0</v>
      </c>
      <c r="AH26" s="164">
        <f t="shared" si="5"/>
        <v>0</v>
      </c>
      <c r="AI26" s="164">
        <f t="shared" si="5"/>
        <v>0</v>
      </c>
      <c r="AJ26" s="164">
        <f t="shared" si="5"/>
        <v>0</v>
      </c>
      <c r="AK26" s="164">
        <f t="shared" si="5"/>
        <v>0</v>
      </c>
      <c r="AL26" s="164">
        <f t="shared" si="5"/>
        <v>0</v>
      </c>
      <c r="AM26" s="164">
        <f t="shared" si="5"/>
        <v>0</v>
      </c>
      <c r="AN26" s="189"/>
    </row>
    <row r="27" spans="2:40" s="172" customFormat="1" ht="8.1" customHeight="1">
      <c r="B27" s="95"/>
      <c r="C27" s="846"/>
      <c r="D27" s="848"/>
      <c r="E27" s="372"/>
      <c r="F27" s="224"/>
      <c r="G27" s="86"/>
      <c r="H27" s="124"/>
      <c r="I27" s="86"/>
      <c r="J27" s="125"/>
      <c r="K27" s="119"/>
      <c r="L27" s="126"/>
      <c r="M27" s="224"/>
      <c r="N27" s="185"/>
      <c r="O27" s="119"/>
      <c r="P27" s="126"/>
      <c r="Q27" s="224"/>
      <c r="R27" s="224"/>
      <c r="S27" s="224"/>
      <c r="T27" s="234"/>
      <c r="U27" s="86"/>
      <c r="V27" s="157"/>
      <c r="W27" s="185"/>
      <c r="X27" s="180"/>
      <c r="Y27" s="186"/>
      <c r="Z27" s="190"/>
      <c r="AA27" s="191"/>
      <c r="AB27" s="190"/>
      <c r="AC27" s="190"/>
      <c r="AD27" s="190"/>
      <c r="AE27" s="190"/>
      <c r="AF27" s="190"/>
      <c r="AG27" s="190"/>
      <c r="AH27" s="190"/>
      <c r="AI27" s="190"/>
      <c r="AJ27" s="190"/>
      <c r="AK27" s="190"/>
      <c r="AL27" s="190"/>
      <c r="AM27" s="190"/>
      <c r="AN27" s="189"/>
    </row>
    <row r="28" spans="2:40" s="172" customFormat="1" ht="14.1" customHeight="1">
      <c r="B28" s="95"/>
      <c r="C28" s="846"/>
      <c r="D28" s="848"/>
      <c r="E28" s="372"/>
      <c r="F28" s="850" t="s">
        <v>208</v>
      </c>
      <c r="G28" s="842"/>
      <c r="H28" s="124"/>
      <c r="I28" s="84"/>
      <c r="J28" s="125"/>
      <c r="K28" s="119"/>
      <c r="L28" s="126"/>
      <c r="M28" s="447"/>
      <c r="N28" s="185"/>
      <c r="O28" s="119"/>
      <c r="P28" s="126"/>
      <c r="Q28" s="447"/>
      <c r="R28" s="447"/>
      <c r="S28" s="447"/>
      <c r="T28" s="509"/>
      <c r="U28" s="145"/>
      <c r="V28" s="156">
        <f t="shared" ref="V28:V33" si="6">+S28*T28</f>
        <v>0</v>
      </c>
      <c r="W28" s="185"/>
      <c r="X28" s="180"/>
      <c r="Y28" s="186"/>
      <c r="Z28" s="187">
        <f t="shared" ref="Z28:Z33" si="7">+SUM(AB28:AM28)</f>
        <v>0</v>
      </c>
      <c r="AA28" s="188"/>
      <c r="AB28" s="510"/>
      <c r="AC28" s="510"/>
      <c r="AD28" s="510"/>
      <c r="AE28" s="510"/>
      <c r="AF28" s="510"/>
      <c r="AG28" s="510"/>
      <c r="AH28" s="510"/>
      <c r="AI28" s="510"/>
      <c r="AJ28" s="510"/>
      <c r="AK28" s="510"/>
      <c r="AL28" s="510"/>
      <c r="AM28" s="510"/>
      <c r="AN28" s="189"/>
    </row>
    <row r="29" spans="2:40" s="172" customFormat="1" ht="14.1" customHeight="1">
      <c r="B29" s="95"/>
      <c r="C29" s="846"/>
      <c r="D29" s="848"/>
      <c r="E29" s="372"/>
      <c r="F29" s="851"/>
      <c r="G29" s="843"/>
      <c r="H29" s="124"/>
      <c r="I29" s="84"/>
      <c r="J29" s="125"/>
      <c r="K29" s="119"/>
      <c r="L29" s="126"/>
      <c r="M29" s="447"/>
      <c r="N29" s="185"/>
      <c r="O29" s="119"/>
      <c r="P29" s="126"/>
      <c r="Q29" s="447"/>
      <c r="R29" s="447"/>
      <c r="S29" s="447"/>
      <c r="T29" s="509"/>
      <c r="U29" s="145"/>
      <c r="V29" s="156">
        <f t="shared" si="6"/>
        <v>0</v>
      </c>
      <c r="W29" s="185"/>
      <c r="X29" s="180"/>
      <c r="Y29" s="186"/>
      <c r="Z29" s="187">
        <f t="shared" si="7"/>
        <v>0</v>
      </c>
      <c r="AA29" s="188"/>
      <c r="AB29" s="510"/>
      <c r="AC29" s="510"/>
      <c r="AD29" s="510"/>
      <c r="AE29" s="510"/>
      <c r="AF29" s="510"/>
      <c r="AG29" s="510"/>
      <c r="AH29" s="510"/>
      <c r="AI29" s="510"/>
      <c r="AJ29" s="510"/>
      <c r="AK29" s="510"/>
      <c r="AL29" s="510"/>
      <c r="AM29" s="510"/>
      <c r="AN29" s="189"/>
    </row>
    <row r="30" spans="2:40" s="172" customFormat="1" ht="14.1" customHeight="1">
      <c r="B30" s="95"/>
      <c r="C30" s="846"/>
      <c r="D30" s="848"/>
      <c r="E30" s="372"/>
      <c r="F30" s="851"/>
      <c r="G30" s="843"/>
      <c r="H30" s="124"/>
      <c r="I30" s="84"/>
      <c r="J30" s="125"/>
      <c r="K30" s="119"/>
      <c r="L30" s="126"/>
      <c r="M30" s="447"/>
      <c r="N30" s="185"/>
      <c r="O30" s="119"/>
      <c r="P30" s="126"/>
      <c r="Q30" s="447"/>
      <c r="R30" s="447"/>
      <c r="S30" s="447"/>
      <c r="T30" s="509"/>
      <c r="U30" s="145"/>
      <c r="V30" s="156">
        <f t="shared" si="6"/>
        <v>0</v>
      </c>
      <c r="W30" s="185"/>
      <c r="X30" s="180"/>
      <c r="Y30" s="186"/>
      <c r="Z30" s="187">
        <f t="shared" si="7"/>
        <v>0</v>
      </c>
      <c r="AA30" s="188"/>
      <c r="AB30" s="510"/>
      <c r="AC30" s="510"/>
      <c r="AD30" s="510"/>
      <c r="AE30" s="510"/>
      <c r="AF30" s="510"/>
      <c r="AG30" s="510"/>
      <c r="AH30" s="510"/>
      <c r="AI30" s="510"/>
      <c r="AJ30" s="510"/>
      <c r="AK30" s="510"/>
      <c r="AL30" s="510"/>
      <c r="AM30" s="510"/>
      <c r="AN30" s="189"/>
    </row>
    <row r="31" spans="2:40" s="172" customFormat="1" ht="14.1" customHeight="1">
      <c r="B31" s="95"/>
      <c r="C31" s="846"/>
      <c r="D31" s="848"/>
      <c r="E31" s="372"/>
      <c r="F31" s="851"/>
      <c r="G31" s="843"/>
      <c r="H31" s="124"/>
      <c r="I31" s="84"/>
      <c r="J31" s="125"/>
      <c r="K31" s="119"/>
      <c r="L31" s="126"/>
      <c r="M31" s="447"/>
      <c r="N31" s="185"/>
      <c r="O31" s="119"/>
      <c r="P31" s="126"/>
      <c r="Q31" s="447"/>
      <c r="R31" s="447"/>
      <c r="S31" s="447"/>
      <c r="T31" s="509"/>
      <c r="U31" s="145"/>
      <c r="V31" s="156">
        <f t="shared" si="6"/>
        <v>0</v>
      </c>
      <c r="W31" s="185"/>
      <c r="X31" s="180"/>
      <c r="Y31" s="186"/>
      <c r="Z31" s="187">
        <f t="shared" si="7"/>
        <v>0</v>
      </c>
      <c r="AA31" s="188"/>
      <c r="AB31" s="510"/>
      <c r="AC31" s="510"/>
      <c r="AD31" s="510"/>
      <c r="AE31" s="510"/>
      <c r="AF31" s="510"/>
      <c r="AG31" s="510"/>
      <c r="AH31" s="510"/>
      <c r="AI31" s="510"/>
      <c r="AJ31" s="510"/>
      <c r="AK31" s="510"/>
      <c r="AL31" s="510"/>
      <c r="AM31" s="510"/>
      <c r="AN31" s="189"/>
    </row>
    <row r="32" spans="2:40" s="172" customFormat="1" ht="14.1" customHeight="1">
      <c r="B32" s="95"/>
      <c r="C32" s="846"/>
      <c r="D32" s="848"/>
      <c r="E32" s="372"/>
      <c r="F32" s="851"/>
      <c r="G32" s="843"/>
      <c r="H32" s="124"/>
      <c r="I32" s="84"/>
      <c r="J32" s="125"/>
      <c r="K32" s="119"/>
      <c r="L32" s="126"/>
      <c r="M32" s="447"/>
      <c r="N32" s="185"/>
      <c r="O32" s="119"/>
      <c r="P32" s="126"/>
      <c r="Q32" s="447"/>
      <c r="R32" s="447"/>
      <c r="S32" s="447"/>
      <c r="T32" s="509"/>
      <c r="U32" s="145"/>
      <c r="V32" s="156">
        <f t="shared" si="6"/>
        <v>0</v>
      </c>
      <c r="W32" s="185"/>
      <c r="X32" s="180"/>
      <c r="Y32" s="186"/>
      <c r="Z32" s="187">
        <f t="shared" si="7"/>
        <v>0</v>
      </c>
      <c r="AA32" s="188"/>
      <c r="AB32" s="510"/>
      <c r="AC32" s="510"/>
      <c r="AD32" s="510"/>
      <c r="AE32" s="510"/>
      <c r="AF32" s="510"/>
      <c r="AG32" s="510"/>
      <c r="AH32" s="510"/>
      <c r="AI32" s="510"/>
      <c r="AJ32" s="510"/>
      <c r="AK32" s="510"/>
      <c r="AL32" s="510"/>
      <c r="AM32" s="510"/>
      <c r="AN32" s="189"/>
    </row>
    <row r="33" spans="2:40" s="172" customFormat="1" ht="14.1" customHeight="1">
      <c r="B33" s="95"/>
      <c r="C33" s="846"/>
      <c r="D33" s="848"/>
      <c r="E33" s="372"/>
      <c r="F33" s="851"/>
      <c r="G33" s="843"/>
      <c r="H33" s="124"/>
      <c r="I33" s="84"/>
      <c r="J33" s="125"/>
      <c r="K33" s="119"/>
      <c r="L33" s="126"/>
      <c r="M33" s="447"/>
      <c r="N33" s="185"/>
      <c r="O33" s="119"/>
      <c r="P33" s="126"/>
      <c r="Q33" s="447"/>
      <c r="R33" s="447"/>
      <c r="S33" s="447"/>
      <c r="T33" s="509"/>
      <c r="U33" s="145"/>
      <c r="V33" s="156">
        <f t="shared" si="6"/>
        <v>0</v>
      </c>
      <c r="W33" s="185"/>
      <c r="X33" s="180"/>
      <c r="Y33" s="186"/>
      <c r="Z33" s="187">
        <f t="shared" si="7"/>
        <v>0</v>
      </c>
      <c r="AA33" s="188"/>
      <c r="AB33" s="510"/>
      <c r="AC33" s="510"/>
      <c r="AD33" s="510"/>
      <c r="AE33" s="510"/>
      <c r="AF33" s="510"/>
      <c r="AG33" s="510"/>
      <c r="AH33" s="510"/>
      <c r="AI33" s="510"/>
      <c r="AJ33" s="510"/>
      <c r="AK33" s="510"/>
      <c r="AL33" s="510"/>
      <c r="AM33" s="510"/>
      <c r="AN33" s="189"/>
    </row>
    <row r="34" spans="2:40" s="172" customFormat="1" ht="14.1" customHeight="1">
      <c r="B34" s="95"/>
      <c r="C34" s="846"/>
      <c r="D34" s="848"/>
      <c r="E34" s="372"/>
      <c r="F34" s="852"/>
      <c r="G34" s="844"/>
      <c r="H34" s="124"/>
      <c r="I34" s="162"/>
      <c r="J34" s="125"/>
      <c r="K34" s="119"/>
      <c r="L34" s="126"/>
      <c r="M34" s="163"/>
      <c r="N34" s="185"/>
      <c r="O34" s="119"/>
      <c r="P34" s="126"/>
      <c r="Q34" s="163"/>
      <c r="R34" s="163"/>
      <c r="S34" s="163"/>
      <c r="T34" s="233"/>
      <c r="U34" s="145"/>
      <c r="V34" s="164">
        <f>SUM(V28:V33)</f>
        <v>0</v>
      </c>
      <c r="W34" s="185"/>
      <c r="X34" s="180"/>
      <c r="Y34" s="186"/>
      <c r="Z34" s="164">
        <f>SUM(Z28:Z33)</f>
        <v>0</v>
      </c>
      <c r="AA34" s="188"/>
      <c r="AB34" s="164">
        <f t="shared" ref="AB34:AM34" si="8">SUM(AB28:AB33)</f>
        <v>0</v>
      </c>
      <c r="AC34" s="164">
        <f t="shared" si="8"/>
        <v>0</v>
      </c>
      <c r="AD34" s="164">
        <f t="shared" si="8"/>
        <v>0</v>
      </c>
      <c r="AE34" s="164">
        <f t="shared" si="8"/>
        <v>0</v>
      </c>
      <c r="AF34" s="164">
        <f t="shared" si="8"/>
        <v>0</v>
      </c>
      <c r="AG34" s="164">
        <f t="shared" si="8"/>
        <v>0</v>
      </c>
      <c r="AH34" s="164">
        <f t="shared" si="8"/>
        <v>0</v>
      </c>
      <c r="AI34" s="164">
        <f t="shared" si="8"/>
        <v>0</v>
      </c>
      <c r="AJ34" s="164">
        <f t="shared" si="8"/>
        <v>0</v>
      </c>
      <c r="AK34" s="164">
        <f t="shared" si="8"/>
        <v>0</v>
      </c>
      <c r="AL34" s="164">
        <f t="shared" si="8"/>
        <v>0</v>
      </c>
      <c r="AM34" s="164">
        <f t="shared" si="8"/>
        <v>0</v>
      </c>
      <c r="AN34" s="189"/>
    </row>
    <row r="35" spans="2:40" s="172" customFormat="1" ht="8.1" customHeight="1">
      <c r="B35" s="95"/>
      <c r="C35" s="846"/>
      <c r="D35" s="848"/>
      <c r="E35" s="372"/>
      <c r="F35" s="224"/>
      <c r="G35" s="86"/>
      <c r="H35" s="124"/>
      <c r="I35" s="86"/>
      <c r="J35" s="125"/>
      <c r="K35" s="119"/>
      <c r="L35" s="126"/>
      <c r="M35" s="224"/>
      <c r="N35" s="185"/>
      <c r="O35" s="119"/>
      <c r="P35" s="126"/>
      <c r="Q35" s="224"/>
      <c r="R35" s="224"/>
      <c r="S35" s="224"/>
      <c r="T35" s="234"/>
      <c r="U35" s="86"/>
      <c r="V35" s="157"/>
      <c r="W35" s="185"/>
      <c r="X35" s="180"/>
      <c r="Y35" s="186"/>
      <c r="Z35" s="190"/>
      <c r="AA35" s="191"/>
      <c r="AB35" s="190"/>
      <c r="AC35" s="190"/>
      <c r="AD35" s="190"/>
      <c r="AE35" s="190"/>
      <c r="AF35" s="190"/>
      <c r="AG35" s="190"/>
      <c r="AH35" s="190"/>
      <c r="AI35" s="190"/>
      <c r="AJ35" s="190"/>
      <c r="AK35" s="190"/>
      <c r="AL35" s="190"/>
      <c r="AM35" s="190"/>
      <c r="AN35" s="189"/>
    </row>
    <row r="36" spans="2:40" s="172" customFormat="1" ht="14.1" customHeight="1">
      <c r="B36" s="95"/>
      <c r="C36" s="846"/>
      <c r="D36" s="848"/>
      <c r="E36" s="372"/>
      <c r="F36" s="850" t="s">
        <v>209</v>
      </c>
      <c r="G36" s="842"/>
      <c r="H36" s="124"/>
      <c r="I36" s="84"/>
      <c r="J36" s="125"/>
      <c r="K36" s="119"/>
      <c r="L36" s="126"/>
      <c r="M36" s="447"/>
      <c r="N36" s="185"/>
      <c r="O36" s="119"/>
      <c r="P36" s="126"/>
      <c r="Q36" s="447"/>
      <c r="R36" s="447"/>
      <c r="S36" s="447"/>
      <c r="T36" s="509"/>
      <c r="U36" s="145"/>
      <c r="V36" s="156">
        <f t="shared" ref="V36:V41" si="9">+S36*T36</f>
        <v>0</v>
      </c>
      <c r="W36" s="185"/>
      <c r="X36" s="180"/>
      <c r="Y36" s="186"/>
      <c r="Z36" s="187">
        <f t="shared" ref="Z36:Z41" si="10">+SUM(AB36:AM36)</f>
        <v>0</v>
      </c>
      <c r="AA36" s="188"/>
      <c r="AB36" s="510"/>
      <c r="AC36" s="510"/>
      <c r="AD36" s="510"/>
      <c r="AE36" s="510"/>
      <c r="AF36" s="510"/>
      <c r="AG36" s="510"/>
      <c r="AH36" s="510"/>
      <c r="AI36" s="510"/>
      <c r="AJ36" s="510"/>
      <c r="AK36" s="510"/>
      <c r="AL36" s="510"/>
      <c r="AM36" s="510"/>
      <c r="AN36" s="189"/>
    </row>
    <row r="37" spans="2:40" s="172" customFormat="1" ht="14.1" customHeight="1">
      <c r="B37" s="95"/>
      <c r="C37" s="846"/>
      <c r="D37" s="848"/>
      <c r="E37" s="372"/>
      <c r="F37" s="851"/>
      <c r="G37" s="843"/>
      <c r="H37" s="124"/>
      <c r="I37" s="84"/>
      <c r="J37" s="125"/>
      <c r="K37" s="119"/>
      <c r="L37" s="126"/>
      <c r="M37" s="447"/>
      <c r="N37" s="185"/>
      <c r="O37" s="119"/>
      <c r="P37" s="126"/>
      <c r="Q37" s="447"/>
      <c r="R37" s="447"/>
      <c r="S37" s="447"/>
      <c r="T37" s="509"/>
      <c r="U37" s="145"/>
      <c r="V37" s="156">
        <f t="shared" si="9"/>
        <v>0</v>
      </c>
      <c r="W37" s="185"/>
      <c r="X37" s="180"/>
      <c r="Y37" s="186"/>
      <c r="Z37" s="187">
        <f t="shared" si="10"/>
        <v>0</v>
      </c>
      <c r="AA37" s="188"/>
      <c r="AB37" s="510"/>
      <c r="AC37" s="510"/>
      <c r="AD37" s="510"/>
      <c r="AE37" s="510"/>
      <c r="AF37" s="510"/>
      <c r="AG37" s="510"/>
      <c r="AH37" s="510"/>
      <c r="AI37" s="510"/>
      <c r="AJ37" s="510"/>
      <c r="AK37" s="510"/>
      <c r="AL37" s="510"/>
      <c r="AM37" s="510"/>
      <c r="AN37" s="189"/>
    </row>
    <row r="38" spans="2:40" s="172" customFormat="1" ht="14.1" customHeight="1">
      <c r="B38" s="95"/>
      <c r="C38" s="846"/>
      <c r="D38" s="848"/>
      <c r="E38" s="372"/>
      <c r="F38" s="851"/>
      <c r="G38" s="843"/>
      <c r="H38" s="124"/>
      <c r="I38" s="84"/>
      <c r="J38" s="125"/>
      <c r="K38" s="119"/>
      <c r="L38" s="126"/>
      <c r="M38" s="447"/>
      <c r="N38" s="185"/>
      <c r="O38" s="119"/>
      <c r="P38" s="126"/>
      <c r="Q38" s="447"/>
      <c r="R38" s="447"/>
      <c r="S38" s="447"/>
      <c r="T38" s="509"/>
      <c r="U38" s="145"/>
      <c r="V38" s="156">
        <f t="shared" si="9"/>
        <v>0</v>
      </c>
      <c r="W38" s="185"/>
      <c r="X38" s="180"/>
      <c r="Y38" s="186"/>
      <c r="Z38" s="187">
        <f t="shared" si="10"/>
        <v>0</v>
      </c>
      <c r="AA38" s="188"/>
      <c r="AB38" s="510"/>
      <c r="AC38" s="510"/>
      <c r="AD38" s="510"/>
      <c r="AE38" s="510"/>
      <c r="AF38" s="510"/>
      <c r="AG38" s="510"/>
      <c r="AH38" s="510"/>
      <c r="AI38" s="510"/>
      <c r="AJ38" s="510"/>
      <c r="AK38" s="510"/>
      <c r="AL38" s="510"/>
      <c r="AM38" s="510"/>
      <c r="AN38" s="189"/>
    </row>
    <row r="39" spans="2:40" s="172" customFormat="1" ht="14.1" customHeight="1">
      <c r="B39" s="95"/>
      <c r="C39" s="846"/>
      <c r="D39" s="848"/>
      <c r="E39" s="372"/>
      <c r="F39" s="851"/>
      <c r="G39" s="843"/>
      <c r="H39" s="124"/>
      <c r="I39" s="84"/>
      <c r="J39" s="125"/>
      <c r="K39" s="119"/>
      <c r="L39" s="126"/>
      <c r="M39" s="447"/>
      <c r="N39" s="185"/>
      <c r="O39" s="119"/>
      <c r="P39" s="126"/>
      <c r="Q39" s="447"/>
      <c r="R39" s="447"/>
      <c r="S39" s="447"/>
      <c r="T39" s="509"/>
      <c r="U39" s="145"/>
      <c r="V39" s="156">
        <f t="shared" si="9"/>
        <v>0</v>
      </c>
      <c r="W39" s="185"/>
      <c r="X39" s="180"/>
      <c r="Y39" s="186"/>
      <c r="Z39" s="187">
        <f t="shared" si="10"/>
        <v>0</v>
      </c>
      <c r="AA39" s="188"/>
      <c r="AB39" s="510"/>
      <c r="AC39" s="510"/>
      <c r="AD39" s="510"/>
      <c r="AE39" s="510"/>
      <c r="AF39" s="510"/>
      <c r="AG39" s="510"/>
      <c r="AH39" s="510"/>
      <c r="AI39" s="510"/>
      <c r="AJ39" s="510"/>
      <c r="AK39" s="510"/>
      <c r="AL39" s="510"/>
      <c r="AM39" s="510"/>
      <c r="AN39" s="189"/>
    </row>
    <row r="40" spans="2:40" s="172" customFormat="1" ht="14.1" customHeight="1">
      <c r="B40" s="95"/>
      <c r="C40" s="846"/>
      <c r="D40" s="848"/>
      <c r="E40" s="372"/>
      <c r="F40" s="851"/>
      <c r="G40" s="843"/>
      <c r="H40" s="124"/>
      <c r="I40" s="84"/>
      <c r="J40" s="125"/>
      <c r="K40" s="119"/>
      <c r="L40" s="126"/>
      <c r="M40" s="447"/>
      <c r="N40" s="185"/>
      <c r="O40" s="119"/>
      <c r="P40" s="126"/>
      <c r="Q40" s="447"/>
      <c r="R40" s="447"/>
      <c r="S40" s="447"/>
      <c r="T40" s="509"/>
      <c r="U40" s="145"/>
      <c r="V40" s="156">
        <f t="shared" si="9"/>
        <v>0</v>
      </c>
      <c r="W40" s="185"/>
      <c r="X40" s="180"/>
      <c r="Y40" s="186"/>
      <c r="Z40" s="187">
        <f t="shared" si="10"/>
        <v>0</v>
      </c>
      <c r="AA40" s="188"/>
      <c r="AB40" s="510"/>
      <c r="AC40" s="510"/>
      <c r="AD40" s="510"/>
      <c r="AE40" s="510"/>
      <c r="AF40" s="510"/>
      <c r="AG40" s="510"/>
      <c r="AH40" s="510"/>
      <c r="AI40" s="510"/>
      <c r="AJ40" s="510"/>
      <c r="AK40" s="510"/>
      <c r="AL40" s="510"/>
      <c r="AM40" s="510"/>
      <c r="AN40" s="189"/>
    </row>
    <row r="41" spans="2:40" s="172" customFormat="1" ht="14.1" customHeight="1">
      <c r="B41" s="95"/>
      <c r="C41" s="846"/>
      <c r="D41" s="848"/>
      <c r="E41" s="372"/>
      <c r="F41" s="851"/>
      <c r="G41" s="843"/>
      <c r="H41" s="124"/>
      <c r="I41" s="84"/>
      <c r="J41" s="125"/>
      <c r="K41" s="119"/>
      <c r="L41" s="126"/>
      <c r="M41" s="447"/>
      <c r="N41" s="185"/>
      <c r="O41" s="119"/>
      <c r="P41" s="126"/>
      <c r="Q41" s="447"/>
      <c r="R41" s="447"/>
      <c r="S41" s="447"/>
      <c r="T41" s="509"/>
      <c r="U41" s="145"/>
      <c r="V41" s="156">
        <f t="shared" si="9"/>
        <v>0</v>
      </c>
      <c r="W41" s="185"/>
      <c r="X41" s="180"/>
      <c r="Y41" s="186"/>
      <c r="Z41" s="187">
        <f t="shared" si="10"/>
        <v>0</v>
      </c>
      <c r="AA41" s="188"/>
      <c r="AB41" s="510"/>
      <c r="AC41" s="510"/>
      <c r="AD41" s="510"/>
      <c r="AE41" s="510"/>
      <c r="AF41" s="510"/>
      <c r="AG41" s="510"/>
      <c r="AH41" s="510"/>
      <c r="AI41" s="510"/>
      <c r="AJ41" s="510"/>
      <c r="AK41" s="510"/>
      <c r="AL41" s="510"/>
      <c r="AM41" s="510"/>
      <c r="AN41" s="189"/>
    </row>
    <row r="42" spans="2:40" s="172" customFormat="1" ht="14.1" customHeight="1">
      <c r="B42" s="95"/>
      <c r="C42" s="846"/>
      <c r="D42" s="848"/>
      <c r="E42" s="372"/>
      <c r="F42" s="852"/>
      <c r="G42" s="844"/>
      <c r="H42" s="124"/>
      <c r="I42" s="162"/>
      <c r="J42" s="125"/>
      <c r="K42" s="119"/>
      <c r="L42" s="126"/>
      <c r="M42" s="163"/>
      <c r="N42" s="185"/>
      <c r="O42" s="119"/>
      <c r="P42" s="126"/>
      <c r="Q42" s="163"/>
      <c r="R42" s="163"/>
      <c r="S42" s="163"/>
      <c r="T42" s="233"/>
      <c r="U42" s="145"/>
      <c r="V42" s="164">
        <f>SUM(V36:V41)</f>
        <v>0</v>
      </c>
      <c r="W42" s="185"/>
      <c r="X42" s="180"/>
      <c r="Y42" s="186"/>
      <c r="Z42" s="164">
        <f>SUM(Z36:Z41)</f>
        <v>0</v>
      </c>
      <c r="AA42" s="188"/>
      <c r="AB42" s="164">
        <f t="shared" ref="AB42:AM42" si="11">SUM(AB36:AB41)</f>
        <v>0</v>
      </c>
      <c r="AC42" s="164">
        <f t="shared" si="11"/>
        <v>0</v>
      </c>
      <c r="AD42" s="164">
        <f t="shared" si="11"/>
        <v>0</v>
      </c>
      <c r="AE42" s="164">
        <f t="shared" si="11"/>
        <v>0</v>
      </c>
      <c r="AF42" s="164">
        <f t="shared" si="11"/>
        <v>0</v>
      </c>
      <c r="AG42" s="164">
        <f t="shared" si="11"/>
        <v>0</v>
      </c>
      <c r="AH42" s="164">
        <f t="shared" si="11"/>
        <v>0</v>
      </c>
      <c r="AI42" s="164">
        <f t="shared" si="11"/>
        <v>0</v>
      </c>
      <c r="AJ42" s="164">
        <f t="shared" si="11"/>
        <v>0</v>
      </c>
      <c r="AK42" s="164">
        <f t="shared" si="11"/>
        <v>0</v>
      </c>
      <c r="AL42" s="164">
        <f t="shared" si="11"/>
        <v>0</v>
      </c>
      <c r="AM42" s="164">
        <f t="shared" si="11"/>
        <v>0</v>
      </c>
      <c r="AN42" s="189"/>
    </row>
    <row r="43" spans="2:40" s="172" customFormat="1" ht="8.1" customHeight="1">
      <c r="B43" s="95"/>
      <c r="C43" s="846"/>
      <c r="D43" s="848"/>
      <c r="E43" s="372"/>
      <c r="F43" s="224"/>
      <c r="G43" s="86"/>
      <c r="H43" s="124"/>
      <c r="I43" s="86"/>
      <c r="J43" s="125"/>
      <c r="K43" s="119"/>
      <c r="L43" s="126"/>
      <c r="M43" s="224"/>
      <c r="N43" s="185"/>
      <c r="O43" s="119"/>
      <c r="P43" s="126"/>
      <c r="Q43" s="224"/>
      <c r="R43" s="224"/>
      <c r="S43" s="224"/>
      <c r="T43" s="234"/>
      <c r="U43" s="86"/>
      <c r="V43" s="157"/>
      <c r="W43" s="185"/>
      <c r="X43" s="180"/>
      <c r="Y43" s="186"/>
      <c r="Z43" s="190"/>
      <c r="AA43" s="191"/>
      <c r="AB43" s="190"/>
      <c r="AC43" s="190"/>
      <c r="AD43" s="190"/>
      <c r="AE43" s="190"/>
      <c r="AF43" s="190"/>
      <c r="AG43" s="190"/>
      <c r="AH43" s="190"/>
      <c r="AI43" s="190"/>
      <c r="AJ43" s="190"/>
      <c r="AK43" s="190"/>
      <c r="AL43" s="190"/>
      <c r="AM43" s="190"/>
      <c r="AN43" s="189"/>
    </row>
    <row r="44" spans="2:40" s="172" customFormat="1" ht="14.1" customHeight="1">
      <c r="B44" s="95"/>
      <c r="C44" s="846"/>
      <c r="D44" s="848"/>
      <c r="E44" s="372"/>
      <c r="F44" s="850" t="s">
        <v>210</v>
      </c>
      <c r="G44" s="842"/>
      <c r="H44" s="124"/>
      <c r="I44" s="84"/>
      <c r="J44" s="125"/>
      <c r="K44" s="119"/>
      <c r="L44" s="126"/>
      <c r="M44" s="447"/>
      <c r="N44" s="185"/>
      <c r="O44" s="119"/>
      <c r="P44" s="126"/>
      <c r="Q44" s="447"/>
      <c r="R44" s="447"/>
      <c r="S44" s="447"/>
      <c r="T44" s="509"/>
      <c r="U44" s="145"/>
      <c r="V44" s="156">
        <f t="shared" ref="V44:V49" si="12">+S44*T44</f>
        <v>0</v>
      </c>
      <c r="W44" s="185"/>
      <c r="X44" s="180"/>
      <c r="Y44" s="186"/>
      <c r="Z44" s="187">
        <f t="shared" ref="Z44:Z49" si="13">+SUM(AB44:AM44)</f>
        <v>0</v>
      </c>
      <c r="AA44" s="188"/>
      <c r="AB44" s="510"/>
      <c r="AC44" s="510"/>
      <c r="AD44" s="510"/>
      <c r="AE44" s="510"/>
      <c r="AF44" s="510"/>
      <c r="AG44" s="510"/>
      <c r="AH44" s="510"/>
      <c r="AI44" s="510"/>
      <c r="AJ44" s="510"/>
      <c r="AK44" s="510"/>
      <c r="AL44" s="510"/>
      <c r="AM44" s="510"/>
      <c r="AN44" s="189"/>
    </row>
    <row r="45" spans="2:40" s="172" customFormat="1" ht="14.1" customHeight="1">
      <c r="B45" s="95"/>
      <c r="C45" s="846"/>
      <c r="D45" s="848"/>
      <c r="E45" s="372"/>
      <c r="F45" s="851"/>
      <c r="G45" s="843"/>
      <c r="H45" s="124"/>
      <c r="I45" s="84"/>
      <c r="J45" s="125"/>
      <c r="K45" s="119"/>
      <c r="L45" s="126"/>
      <c r="M45" s="447"/>
      <c r="N45" s="185"/>
      <c r="O45" s="119"/>
      <c r="P45" s="126"/>
      <c r="Q45" s="447"/>
      <c r="R45" s="447"/>
      <c r="S45" s="447"/>
      <c r="T45" s="509"/>
      <c r="U45" s="145"/>
      <c r="V45" s="156">
        <f t="shared" si="12"/>
        <v>0</v>
      </c>
      <c r="W45" s="185"/>
      <c r="X45" s="180"/>
      <c r="Y45" s="186"/>
      <c r="Z45" s="187">
        <f t="shared" si="13"/>
        <v>0</v>
      </c>
      <c r="AA45" s="188"/>
      <c r="AB45" s="510"/>
      <c r="AC45" s="510"/>
      <c r="AD45" s="510"/>
      <c r="AE45" s="510"/>
      <c r="AF45" s="510"/>
      <c r="AG45" s="510"/>
      <c r="AH45" s="510"/>
      <c r="AI45" s="510"/>
      <c r="AJ45" s="510"/>
      <c r="AK45" s="510"/>
      <c r="AL45" s="510"/>
      <c r="AM45" s="510"/>
      <c r="AN45" s="189"/>
    </row>
    <row r="46" spans="2:40" s="172" customFormat="1" ht="14.1" customHeight="1">
      <c r="B46" s="95"/>
      <c r="C46" s="846"/>
      <c r="D46" s="848"/>
      <c r="E46" s="372"/>
      <c r="F46" s="851"/>
      <c r="G46" s="843"/>
      <c r="H46" s="124"/>
      <c r="I46" s="84"/>
      <c r="J46" s="125"/>
      <c r="K46" s="119"/>
      <c r="L46" s="126"/>
      <c r="M46" s="447"/>
      <c r="N46" s="185"/>
      <c r="O46" s="119"/>
      <c r="P46" s="126"/>
      <c r="Q46" s="447"/>
      <c r="R46" s="447"/>
      <c r="S46" s="447"/>
      <c r="T46" s="509"/>
      <c r="U46" s="145"/>
      <c r="V46" s="156">
        <f t="shared" si="12"/>
        <v>0</v>
      </c>
      <c r="W46" s="185"/>
      <c r="X46" s="180"/>
      <c r="Y46" s="186"/>
      <c r="Z46" s="187">
        <f t="shared" si="13"/>
        <v>0</v>
      </c>
      <c r="AA46" s="188"/>
      <c r="AB46" s="510"/>
      <c r="AC46" s="510"/>
      <c r="AD46" s="510"/>
      <c r="AE46" s="510"/>
      <c r="AF46" s="510"/>
      <c r="AG46" s="510"/>
      <c r="AH46" s="510"/>
      <c r="AI46" s="510"/>
      <c r="AJ46" s="510"/>
      <c r="AK46" s="510"/>
      <c r="AL46" s="510"/>
      <c r="AM46" s="510"/>
      <c r="AN46" s="189"/>
    </row>
    <row r="47" spans="2:40" s="172" customFormat="1" ht="14.1" customHeight="1">
      <c r="B47" s="95"/>
      <c r="C47" s="846"/>
      <c r="D47" s="848"/>
      <c r="E47" s="372"/>
      <c r="F47" s="851"/>
      <c r="G47" s="843"/>
      <c r="H47" s="124"/>
      <c r="I47" s="84"/>
      <c r="J47" s="125"/>
      <c r="K47" s="119"/>
      <c r="L47" s="126"/>
      <c r="M47" s="447"/>
      <c r="N47" s="185"/>
      <c r="O47" s="119"/>
      <c r="P47" s="126"/>
      <c r="Q47" s="447"/>
      <c r="R47" s="447"/>
      <c r="S47" s="447"/>
      <c r="T47" s="509"/>
      <c r="U47" s="145"/>
      <c r="V47" s="156">
        <f t="shared" si="12"/>
        <v>0</v>
      </c>
      <c r="W47" s="185"/>
      <c r="X47" s="180"/>
      <c r="Y47" s="186"/>
      <c r="Z47" s="187">
        <f t="shared" si="13"/>
        <v>0</v>
      </c>
      <c r="AA47" s="188"/>
      <c r="AB47" s="510"/>
      <c r="AC47" s="510"/>
      <c r="AD47" s="510"/>
      <c r="AE47" s="510"/>
      <c r="AF47" s="510"/>
      <c r="AG47" s="510"/>
      <c r="AH47" s="510"/>
      <c r="AI47" s="510"/>
      <c r="AJ47" s="510"/>
      <c r="AK47" s="510"/>
      <c r="AL47" s="510"/>
      <c r="AM47" s="510"/>
      <c r="AN47" s="189"/>
    </row>
    <row r="48" spans="2:40" s="172" customFormat="1" ht="14.1" customHeight="1">
      <c r="B48" s="95"/>
      <c r="C48" s="846"/>
      <c r="D48" s="848"/>
      <c r="E48" s="372"/>
      <c r="F48" s="851"/>
      <c r="G48" s="843"/>
      <c r="H48" s="124"/>
      <c r="I48" s="84"/>
      <c r="J48" s="125"/>
      <c r="K48" s="119"/>
      <c r="L48" s="126"/>
      <c r="M48" s="447"/>
      <c r="N48" s="185"/>
      <c r="O48" s="119"/>
      <c r="P48" s="126"/>
      <c r="Q48" s="447"/>
      <c r="R48" s="447"/>
      <c r="S48" s="447"/>
      <c r="T48" s="509"/>
      <c r="U48" s="145"/>
      <c r="V48" s="156">
        <f t="shared" si="12"/>
        <v>0</v>
      </c>
      <c r="W48" s="185"/>
      <c r="X48" s="180"/>
      <c r="Y48" s="186"/>
      <c r="Z48" s="187">
        <f t="shared" si="13"/>
        <v>0</v>
      </c>
      <c r="AA48" s="188"/>
      <c r="AB48" s="510"/>
      <c r="AC48" s="510"/>
      <c r="AD48" s="510"/>
      <c r="AE48" s="510"/>
      <c r="AF48" s="510"/>
      <c r="AG48" s="510"/>
      <c r="AH48" s="510"/>
      <c r="AI48" s="510"/>
      <c r="AJ48" s="510"/>
      <c r="AK48" s="510"/>
      <c r="AL48" s="510"/>
      <c r="AM48" s="510"/>
      <c r="AN48" s="189"/>
    </row>
    <row r="49" spans="2:40" s="172" customFormat="1" ht="14.1" customHeight="1">
      <c r="B49" s="95"/>
      <c r="C49" s="846"/>
      <c r="D49" s="848"/>
      <c r="E49" s="372"/>
      <c r="F49" s="851"/>
      <c r="G49" s="843"/>
      <c r="H49" s="124"/>
      <c r="I49" s="84"/>
      <c r="J49" s="125"/>
      <c r="K49" s="119"/>
      <c r="L49" s="126"/>
      <c r="M49" s="447"/>
      <c r="N49" s="185"/>
      <c r="O49" s="119"/>
      <c r="P49" s="126"/>
      <c r="Q49" s="447"/>
      <c r="R49" s="447"/>
      <c r="S49" s="447"/>
      <c r="T49" s="509"/>
      <c r="U49" s="145"/>
      <c r="V49" s="156">
        <f t="shared" si="12"/>
        <v>0</v>
      </c>
      <c r="W49" s="185"/>
      <c r="X49" s="180"/>
      <c r="Y49" s="186"/>
      <c r="Z49" s="187">
        <f t="shared" si="13"/>
        <v>0</v>
      </c>
      <c r="AA49" s="188"/>
      <c r="AB49" s="510"/>
      <c r="AC49" s="510"/>
      <c r="AD49" s="510"/>
      <c r="AE49" s="510"/>
      <c r="AF49" s="510"/>
      <c r="AG49" s="510"/>
      <c r="AH49" s="510"/>
      <c r="AI49" s="510"/>
      <c r="AJ49" s="510"/>
      <c r="AK49" s="510"/>
      <c r="AL49" s="510"/>
      <c r="AM49" s="510"/>
      <c r="AN49" s="189"/>
    </row>
    <row r="50" spans="2:40" s="172" customFormat="1" ht="14.1" customHeight="1">
      <c r="B50" s="95"/>
      <c r="C50" s="846"/>
      <c r="D50" s="848"/>
      <c r="E50" s="372"/>
      <c r="F50" s="852"/>
      <c r="G50" s="844"/>
      <c r="H50" s="124"/>
      <c r="I50" s="162"/>
      <c r="J50" s="125"/>
      <c r="K50" s="119"/>
      <c r="L50" s="126"/>
      <c r="M50" s="163"/>
      <c r="N50" s="185"/>
      <c r="O50" s="119"/>
      <c r="P50" s="126"/>
      <c r="Q50" s="163"/>
      <c r="R50" s="163"/>
      <c r="S50" s="163"/>
      <c r="T50" s="233"/>
      <c r="U50" s="145"/>
      <c r="V50" s="164">
        <f>SUM(V44:V49)</f>
        <v>0</v>
      </c>
      <c r="W50" s="185"/>
      <c r="X50" s="180"/>
      <c r="Y50" s="186"/>
      <c r="Z50" s="164">
        <f>SUM(Z44:Z49)</f>
        <v>0</v>
      </c>
      <c r="AA50" s="188"/>
      <c r="AB50" s="164">
        <f t="shared" ref="AB50:AM50" si="14">SUM(AB44:AB49)</f>
        <v>0</v>
      </c>
      <c r="AC50" s="164">
        <f t="shared" si="14"/>
        <v>0</v>
      </c>
      <c r="AD50" s="164">
        <f t="shared" si="14"/>
        <v>0</v>
      </c>
      <c r="AE50" s="164">
        <f t="shared" si="14"/>
        <v>0</v>
      </c>
      <c r="AF50" s="164">
        <f t="shared" si="14"/>
        <v>0</v>
      </c>
      <c r="AG50" s="164">
        <f t="shared" si="14"/>
        <v>0</v>
      </c>
      <c r="AH50" s="164">
        <f t="shared" si="14"/>
        <v>0</v>
      </c>
      <c r="AI50" s="164">
        <f t="shared" si="14"/>
        <v>0</v>
      </c>
      <c r="AJ50" s="164">
        <f t="shared" si="14"/>
        <v>0</v>
      </c>
      <c r="AK50" s="164">
        <f t="shared" si="14"/>
        <v>0</v>
      </c>
      <c r="AL50" s="164">
        <f t="shared" si="14"/>
        <v>0</v>
      </c>
      <c r="AM50" s="164">
        <f t="shared" si="14"/>
        <v>0</v>
      </c>
      <c r="AN50" s="189"/>
    </row>
    <row r="51" spans="2:40" s="172" customFormat="1" ht="8.1" customHeight="1">
      <c r="B51" s="95"/>
      <c r="C51" s="846"/>
      <c r="D51" s="848"/>
      <c r="E51" s="372"/>
      <c r="F51" s="224"/>
      <c r="G51" s="86"/>
      <c r="H51" s="124"/>
      <c r="I51" s="86"/>
      <c r="J51" s="125"/>
      <c r="K51" s="119"/>
      <c r="L51" s="126"/>
      <c r="M51" s="224"/>
      <c r="N51" s="185"/>
      <c r="O51" s="119"/>
      <c r="P51" s="126"/>
      <c r="Q51" s="224"/>
      <c r="R51" s="224"/>
      <c r="S51" s="224"/>
      <c r="T51" s="234"/>
      <c r="U51" s="86"/>
      <c r="V51" s="157"/>
      <c r="W51" s="185"/>
      <c r="X51" s="180"/>
      <c r="Y51" s="186"/>
      <c r="Z51" s="190"/>
      <c r="AA51" s="191"/>
      <c r="AB51" s="190"/>
      <c r="AC51" s="190"/>
      <c r="AD51" s="190"/>
      <c r="AE51" s="190"/>
      <c r="AF51" s="190"/>
      <c r="AG51" s="190"/>
      <c r="AH51" s="190"/>
      <c r="AI51" s="190"/>
      <c r="AJ51" s="190"/>
      <c r="AK51" s="190"/>
      <c r="AL51" s="190"/>
      <c r="AM51" s="190"/>
      <c r="AN51" s="189"/>
    </row>
    <row r="52" spans="2:40" s="172" customFormat="1" ht="14.1" customHeight="1">
      <c r="B52" s="95"/>
      <c r="C52" s="846"/>
      <c r="D52" s="848"/>
      <c r="E52" s="372"/>
      <c r="F52" s="850" t="s">
        <v>211</v>
      </c>
      <c r="G52" s="842"/>
      <c r="H52" s="124"/>
      <c r="I52" s="84"/>
      <c r="J52" s="125"/>
      <c r="K52" s="119"/>
      <c r="L52" s="126"/>
      <c r="M52" s="447"/>
      <c r="N52" s="185"/>
      <c r="O52" s="119"/>
      <c r="P52" s="126"/>
      <c r="Q52" s="447"/>
      <c r="R52" s="447"/>
      <c r="S52" s="447"/>
      <c r="T52" s="509"/>
      <c r="U52" s="145"/>
      <c r="V52" s="156">
        <f t="shared" ref="V52:V57" si="15">+S52*T52</f>
        <v>0</v>
      </c>
      <c r="W52" s="185"/>
      <c r="X52" s="180"/>
      <c r="Y52" s="186"/>
      <c r="Z52" s="187">
        <f t="shared" ref="Z52:Z57" si="16">+SUM(AB52:AM52)</f>
        <v>0</v>
      </c>
      <c r="AA52" s="188"/>
      <c r="AB52" s="510"/>
      <c r="AC52" s="510"/>
      <c r="AD52" s="510"/>
      <c r="AE52" s="510"/>
      <c r="AF52" s="510"/>
      <c r="AG52" s="510"/>
      <c r="AH52" s="510"/>
      <c r="AI52" s="510"/>
      <c r="AJ52" s="510"/>
      <c r="AK52" s="510"/>
      <c r="AL52" s="510"/>
      <c r="AM52" s="510"/>
      <c r="AN52" s="189"/>
    </row>
    <row r="53" spans="2:40" s="172" customFormat="1" ht="14.1" customHeight="1">
      <c r="B53" s="95"/>
      <c r="C53" s="846"/>
      <c r="D53" s="848"/>
      <c r="E53" s="372"/>
      <c r="F53" s="851"/>
      <c r="G53" s="843"/>
      <c r="H53" s="124"/>
      <c r="I53" s="84"/>
      <c r="J53" s="125"/>
      <c r="K53" s="119"/>
      <c r="L53" s="126"/>
      <c r="M53" s="447"/>
      <c r="N53" s="185"/>
      <c r="O53" s="119"/>
      <c r="P53" s="126"/>
      <c r="Q53" s="447"/>
      <c r="R53" s="447"/>
      <c r="S53" s="447"/>
      <c r="T53" s="509"/>
      <c r="U53" s="145"/>
      <c r="V53" s="156">
        <f t="shared" si="15"/>
        <v>0</v>
      </c>
      <c r="W53" s="185"/>
      <c r="X53" s="180"/>
      <c r="Y53" s="186"/>
      <c r="Z53" s="187">
        <f t="shared" si="16"/>
        <v>0</v>
      </c>
      <c r="AA53" s="188"/>
      <c r="AB53" s="510"/>
      <c r="AC53" s="510"/>
      <c r="AD53" s="510"/>
      <c r="AE53" s="510"/>
      <c r="AF53" s="510"/>
      <c r="AG53" s="510"/>
      <c r="AH53" s="510"/>
      <c r="AI53" s="510"/>
      <c r="AJ53" s="510"/>
      <c r="AK53" s="510"/>
      <c r="AL53" s="510"/>
      <c r="AM53" s="510"/>
      <c r="AN53" s="189"/>
    </row>
    <row r="54" spans="2:40" s="172" customFormat="1" ht="14.1" customHeight="1">
      <c r="B54" s="95"/>
      <c r="C54" s="846"/>
      <c r="D54" s="848"/>
      <c r="E54" s="372"/>
      <c r="F54" s="851"/>
      <c r="G54" s="843"/>
      <c r="H54" s="124"/>
      <c r="I54" s="84"/>
      <c r="J54" s="125"/>
      <c r="K54" s="119"/>
      <c r="L54" s="126"/>
      <c r="M54" s="447"/>
      <c r="N54" s="185"/>
      <c r="O54" s="119"/>
      <c r="P54" s="126"/>
      <c r="Q54" s="447"/>
      <c r="R54" s="447"/>
      <c r="S54" s="447"/>
      <c r="T54" s="509"/>
      <c r="U54" s="145"/>
      <c r="V54" s="156">
        <f t="shared" si="15"/>
        <v>0</v>
      </c>
      <c r="W54" s="185"/>
      <c r="X54" s="180"/>
      <c r="Y54" s="186"/>
      <c r="Z54" s="187">
        <f t="shared" si="16"/>
        <v>0</v>
      </c>
      <c r="AA54" s="188"/>
      <c r="AB54" s="510"/>
      <c r="AC54" s="510"/>
      <c r="AD54" s="510"/>
      <c r="AE54" s="510"/>
      <c r="AF54" s="510"/>
      <c r="AG54" s="510"/>
      <c r="AH54" s="510"/>
      <c r="AI54" s="510"/>
      <c r="AJ54" s="510"/>
      <c r="AK54" s="510"/>
      <c r="AL54" s="510"/>
      <c r="AM54" s="510"/>
      <c r="AN54" s="189"/>
    </row>
    <row r="55" spans="2:40" s="172" customFormat="1" ht="14.1" customHeight="1">
      <c r="B55" s="95"/>
      <c r="C55" s="846"/>
      <c r="D55" s="848"/>
      <c r="E55" s="372"/>
      <c r="F55" s="851"/>
      <c r="G55" s="843"/>
      <c r="H55" s="124"/>
      <c r="I55" s="84"/>
      <c r="J55" s="125"/>
      <c r="K55" s="119"/>
      <c r="L55" s="126"/>
      <c r="M55" s="447"/>
      <c r="N55" s="185"/>
      <c r="O55" s="119"/>
      <c r="P55" s="126"/>
      <c r="Q55" s="447"/>
      <c r="R55" s="447"/>
      <c r="S55" s="447"/>
      <c r="T55" s="509"/>
      <c r="U55" s="145"/>
      <c r="V55" s="156">
        <f t="shared" si="15"/>
        <v>0</v>
      </c>
      <c r="W55" s="185"/>
      <c r="X55" s="180"/>
      <c r="Y55" s="186"/>
      <c r="Z55" s="187">
        <f t="shared" si="16"/>
        <v>0</v>
      </c>
      <c r="AA55" s="188"/>
      <c r="AB55" s="510"/>
      <c r="AC55" s="510"/>
      <c r="AD55" s="510"/>
      <c r="AE55" s="510"/>
      <c r="AF55" s="510"/>
      <c r="AG55" s="510"/>
      <c r="AH55" s="510"/>
      <c r="AI55" s="510"/>
      <c r="AJ55" s="510"/>
      <c r="AK55" s="510"/>
      <c r="AL55" s="510"/>
      <c r="AM55" s="510"/>
      <c r="AN55" s="189"/>
    </row>
    <row r="56" spans="2:40" s="172" customFormat="1" ht="14.1" customHeight="1">
      <c r="B56" s="95"/>
      <c r="C56" s="846"/>
      <c r="D56" s="848"/>
      <c r="E56" s="372"/>
      <c r="F56" s="851"/>
      <c r="G56" s="843"/>
      <c r="H56" s="124"/>
      <c r="I56" s="84"/>
      <c r="J56" s="125"/>
      <c r="K56" s="119"/>
      <c r="L56" s="126"/>
      <c r="M56" s="447"/>
      <c r="N56" s="185"/>
      <c r="O56" s="119"/>
      <c r="P56" s="126"/>
      <c r="Q56" s="447"/>
      <c r="R56" s="447"/>
      <c r="S56" s="447"/>
      <c r="T56" s="509"/>
      <c r="U56" s="145"/>
      <c r="V56" s="156">
        <f t="shared" si="15"/>
        <v>0</v>
      </c>
      <c r="W56" s="185"/>
      <c r="X56" s="180"/>
      <c r="Y56" s="186"/>
      <c r="Z56" s="187">
        <f t="shared" si="16"/>
        <v>0</v>
      </c>
      <c r="AA56" s="188"/>
      <c r="AB56" s="510"/>
      <c r="AC56" s="510"/>
      <c r="AD56" s="510"/>
      <c r="AE56" s="510"/>
      <c r="AF56" s="510"/>
      <c r="AG56" s="510"/>
      <c r="AH56" s="510"/>
      <c r="AI56" s="510"/>
      <c r="AJ56" s="510"/>
      <c r="AK56" s="510"/>
      <c r="AL56" s="510"/>
      <c r="AM56" s="510"/>
      <c r="AN56" s="189"/>
    </row>
    <row r="57" spans="2:40" s="172" customFormat="1" ht="14.1" customHeight="1">
      <c r="B57" s="95"/>
      <c r="C57" s="846"/>
      <c r="D57" s="848"/>
      <c r="E57" s="372"/>
      <c r="F57" s="851"/>
      <c r="G57" s="843"/>
      <c r="H57" s="124"/>
      <c r="I57" s="84"/>
      <c r="J57" s="125"/>
      <c r="K57" s="119"/>
      <c r="L57" s="126"/>
      <c r="M57" s="447"/>
      <c r="N57" s="185"/>
      <c r="O57" s="119"/>
      <c r="P57" s="126"/>
      <c r="Q57" s="447"/>
      <c r="R57" s="447"/>
      <c r="S57" s="447"/>
      <c r="T57" s="509"/>
      <c r="U57" s="145"/>
      <c r="V57" s="156">
        <f t="shared" si="15"/>
        <v>0</v>
      </c>
      <c r="W57" s="185"/>
      <c r="X57" s="180"/>
      <c r="Y57" s="186"/>
      <c r="Z57" s="187">
        <f t="shared" si="16"/>
        <v>0</v>
      </c>
      <c r="AA57" s="188"/>
      <c r="AB57" s="510"/>
      <c r="AC57" s="510"/>
      <c r="AD57" s="510"/>
      <c r="AE57" s="510"/>
      <c r="AF57" s="510"/>
      <c r="AG57" s="510"/>
      <c r="AH57" s="510"/>
      <c r="AI57" s="510"/>
      <c r="AJ57" s="510"/>
      <c r="AK57" s="510"/>
      <c r="AL57" s="510"/>
      <c r="AM57" s="510"/>
      <c r="AN57" s="189"/>
    </row>
    <row r="58" spans="2:40" s="172" customFormat="1" ht="14.1" customHeight="1">
      <c r="B58" s="95"/>
      <c r="C58" s="847"/>
      <c r="D58" s="849"/>
      <c r="E58" s="372"/>
      <c r="F58" s="852"/>
      <c r="G58" s="844"/>
      <c r="H58" s="124"/>
      <c r="I58" s="162"/>
      <c r="J58" s="125"/>
      <c r="K58" s="119"/>
      <c r="L58" s="126"/>
      <c r="M58" s="163"/>
      <c r="N58" s="185"/>
      <c r="O58" s="119"/>
      <c r="P58" s="126"/>
      <c r="Q58" s="163"/>
      <c r="R58" s="163"/>
      <c r="S58" s="163"/>
      <c r="T58" s="233"/>
      <c r="U58" s="145"/>
      <c r="V58" s="164">
        <f>SUM(V52:V57)</f>
        <v>0</v>
      </c>
      <c r="W58" s="185"/>
      <c r="X58" s="180"/>
      <c r="Y58" s="186"/>
      <c r="Z58" s="164">
        <f>SUM(Z52:Z57)</f>
        <v>0</v>
      </c>
      <c r="AA58" s="188"/>
      <c r="AB58" s="164">
        <f t="shared" ref="AB58:AM58" si="17">SUM(AB52:AB57)</f>
        <v>0</v>
      </c>
      <c r="AC58" s="164">
        <f t="shared" si="17"/>
        <v>0</v>
      </c>
      <c r="AD58" s="164">
        <f t="shared" si="17"/>
        <v>0</v>
      </c>
      <c r="AE58" s="164">
        <f t="shared" si="17"/>
        <v>0</v>
      </c>
      <c r="AF58" s="164">
        <f t="shared" si="17"/>
        <v>0</v>
      </c>
      <c r="AG58" s="164">
        <f t="shared" si="17"/>
        <v>0</v>
      </c>
      <c r="AH58" s="164">
        <f t="shared" si="17"/>
        <v>0</v>
      </c>
      <c r="AI58" s="164">
        <f t="shared" si="17"/>
        <v>0</v>
      </c>
      <c r="AJ58" s="164">
        <f t="shared" si="17"/>
        <v>0</v>
      </c>
      <c r="AK58" s="164">
        <f t="shared" si="17"/>
        <v>0</v>
      </c>
      <c r="AL58" s="164">
        <f t="shared" si="17"/>
        <v>0</v>
      </c>
      <c r="AM58" s="164">
        <f t="shared" si="17"/>
        <v>0</v>
      </c>
      <c r="AN58" s="189"/>
    </row>
    <row r="59" spans="2:40" s="172" customFormat="1" ht="14.1" customHeight="1">
      <c r="B59" s="95"/>
      <c r="C59" s="357"/>
      <c r="D59" s="239"/>
      <c r="E59" s="372"/>
      <c r="F59" s="367"/>
      <c r="G59" s="240"/>
      <c r="H59" s="124"/>
      <c r="I59" s="145"/>
      <c r="J59" s="125"/>
      <c r="K59" s="119"/>
      <c r="L59" s="126"/>
      <c r="M59" s="241"/>
      <c r="N59" s="185"/>
      <c r="O59" s="119"/>
      <c r="P59" s="126"/>
      <c r="Q59" s="241"/>
      <c r="R59" s="241"/>
      <c r="S59" s="241"/>
      <c r="T59" s="242"/>
      <c r="U59" s="145"/>
      <c r="V59" s="243"/>
      <c r="W59" s="185"/>
      <c r="X59" s="180"/>
      <c r="Y59" s="186"/>
      <c r="Z59" s="243"/>
      <c r="AA59" s="188"/>
      <c r="AB59" s="243"/>
      <c r="AC59" s="243"/>
      <c r="AD59" s="243"/>
      <c r="AE59" s="243"/>
      <c r="AF59" s="243"/>
      <c r="AG59" s="243"/>
      <c r="AH59" s="243"/>
      <c r="AI59" s="243"/>
      <c r="AJ59" s="243"/>
      <c r="AK59" s="243"/>
      <c r="AL59" s="243"/>
      <c r="AM59" s="243"/>
      <c r="AN59" s="189"/>
    </row>
    <row r="60" spans="2:40" s="172" customFormat="1" ht="14.1" customHeight="1">
      <c r="B60" s="95"/>
      <c r="C60" s="357"/>
      <c r="D60" s="239"/>
      <c r="E60" s="372"/>
      <c r="F60" s="367"/>
      <c r="G60" s="240"/>
      <c r="H60" s="124"/>
      <c r="I60" s="145"/>
      <c r="J60" s="125"/>
      <c r="K60" s="119"/>
      <c r="L60" s="126"/>
      <c r="M60" s="241"/>
      <c r="N60" s="185"/>
      <c r="O60" s="119"/>
      <c r="P60" s="126"/>
      <c r="Q60" s="241"/>
      <c r="R60" s="241"/>
      <c r="S60" s="241"/>
      <c r="T60" s="242"/>
      <c r="U60" s="145"/>
      <c r="V60" s="243"/>
      <c r="W60" s="185"/>
      <c r="X60" s="180"/>
      <c r="Y60" s="186"/>
      <c r="Z60" s="243"/>
      <c r="AA60" s="188"/>
      <c r="AB60" s="243"/>
      <c r="AC60" s="243"/>
      <c r="AD60" s="243"/>
      <c r="AE60" s="243"/>
      <c r="AF60" s="243"/>
      <c r="AG60" s="243"/>
      <c r="AH60" s="243"/>
      <c r="AI60" s="243"/>
      <c r="AJ60" s="243"/>
      <c r="AK60" s="243"/>
      <c r="AL60" s="243"/>
      <c r="AM60" s="243"/>
      <c r="AN60" s="189"/>
    </row>
    <row r="61" spans="2:40" s="172" customFormat="1" ht="14.1" customHeight="1" thickBot="1">
      <c r="B61" s="95"/>
      <c r="C61" s="357"/>
      <c r="D61" s="239"/>
      <c r="E61" s="372"/>
      <c r="F61" s="367"/>
      <c r="G61" s="240"/>
      <c r="H61" s="124"/>
      <c r="I61" s="145"/>
      <c r="J61" s="125"/>
      <c r="K61" s="119"/>
      <c r="L61" s="126"/>
      <c r="M61" s="241"/>
      <c r="N61" s="185"/>
      <c r="O61" s="119"/>
      <c r="P61" s="126"/>
      <c r="Q61" s="241"/>
      <c r="R61" s="241"/>
      <c r="S61" s="241"/>
      <c r="T61" s="242"/>
      <c r="U61" s="145"/>
      <c r="V61" s="244">
        <f>+V18+V26+V34+V42+V50+V58</f>
        <v>0</v>
      </c>
      <c r="W61" s="185"/>
      <c r="X61" s="180"/>
      <c r="Y61" s="186"/>
      <c r="Z61" s="244">
        <f>+Z18+Z26+Z34+Z42+Z50+Z58</f>
        <v>0</v>
      </c>
      <c r="AA61" s="188"/>
      <c r="AB61" s="244">
        <f t="shared" ref="AB61:AM61" si="18">+AB18+AB26+AB34+AB42+AB50+AB58</f>
        <v>0</v>
      </c>
      <c r="AC61" s="244">
        <f t="shared" si="18"/>
        <v>0</v>
      </c>
      <c r="AD61" s="244">
        <f t="shared" si="18"/>
        <v>0</v>
      </c>
      <c r="AE61" s="244">
        <f t="shared" si="18"/>
        <v>0</v>
      </c>
      <c r="AF61" s="244">
        <f t="shared" si="18"/>
        <v>0</v>
      </c>
      <c r="AG61" s="244">
        <f t="shared" si="18"/>
        <v>0</v>
      </c>
      <c r="AH61" s="244">
        <f t="shared" si="18"/>
        <v>0</v>
      </c>
      <c r="AI61" s="244">
        <f t="shared" si="18"/>
        <v>0</v>
      </c>
      <c r="AJ61" s="244">
        <f t="shared" si="18"/>
        <v>0</v>
      </c>
      <c r="AK61" s="244">
        <f t="shared" si="18"/>
        <v>0</v>
      </c>
      <c r="AL61" s="244">
        <f t="shared" si="18"/>
        <v>0</v>
      </c>
      <c r="AM61" s="244">
        <f t="shared" si="18"/>
        <v>0</v>
      </c>
      <c r="AN61" s="189"/>
    </row>
    <row r="62" spans="2:40" s="16" customFormat="1" ht="14.1" customHeight="1" thickBot="1">
      <c r="B62" s="105"/>
      <c r="C62" s="358"/>
      <c r="D62" s="98"/>
      <c r="E62" s="373"/>
      <c r="F62" s="225"/>
      <c r="G62" s="107"/>
      <c r="H62" s="127"/>
      <c r="I62" s="107"/>
      <c r="J62" s="128"/>
      <c r="K62" s="119"/>
      <c r="L62" s="129"/>
      <c r="M62" s="225"/>
      <c r="N62" s="192"/>
      <c r="O62" s="119"/>
      <c r="P62" s="129"/>
      <c r="Q62" s="225"/>
      <c r="R62" s="225"/>
      <c r="S62" s="225"/>
      <c r="T62" s="235"/>
      <c r="U62" s="107"/>
      <c r="V62" s="158"/>
      <c r="W62" s="192"/>
      <c r="X62" s="180"/>
      <c r="Y62" s="193"/>
      <c r="Z62" s="194"/>
      <c r="AA62" s="195"/>
      <c r="AB62" s="194"/>
      <c r="AC62" s="194"/>
      <c r="AD62" s="194"/>
      <c r="AE62" s="194"/>
      <c r="AF62" s="194"/>
      <c r="AG62" s="194"/>
      <c r="AH62" s="194"/>
      <c r="AI62" s="194"/>
      <c r="AJ62" s="194"/>
      <c r="AK62" s="194"/>
      <c r="AL62" s="194"/>
      <c r="AM62" s="194"/>
      <c r="AN62" s="196"/>
    </row>
    <row r="63" spans="2:40" s="16" customFormat="1" ht="14.1" customHeight="1">
      <c r="C63" s="46"/>
      <c r="D63" s="1"/>
      <c r="E63" s="103"/>
      <c r="F63" s="222"/>
      <c r="G63" s="83"/>
      <c r="H63" s="130"/>
      <c r="I63" s="83"/>
      <c r="J63" s="130"/>
      <c r="K63" s="130"/>
      <c r="L63" s="130"/>
      <c r="M63" s="222"/>
      <c r="N63" s="197"/>
      <c r="O63" s="130"/>
      <c r="P63" s="130"/>
      <c r="Q63" s="222"/>
      <c r="R63" s="222"/>
      <c r="S63" s="222"/>
      <c r="T63" s="231"/>
      <c r="U63" s="83"/>
      <c r="V63" s="154"/>
      <c r="W63" s="197"/>
      <c r="X63" s="197"/>
      <c r="Y63" s="197"/>
      <c r="Z63" s="172"/>
      <c r="AA63" s="173"/>
      <c r="AB63" s="172"/>
      <c r="AC63" s="172"/>
      <c r="AD63" s="172"/>
      <c r="AE63" s="172"/>
      <c r="AF63" s="172"/>
      <c r="AG63" s="172"/>
      <c r="AH63" s="172"/>
      <c r="AI63" s="172"/>
      <c r="AJ63" s="172"/>
      <c r="AK63" s="172"/>
      <c r="AL63" s="172"/>
      <c r="AM63" s="172"/>
      <c r="AN63" s="170"/>
    </row>
    <row r="64" spans="2:40" s="16" customFormat="1" ht="14.1" customHeight="1">
      <c r="C64" s="46"/>
      <c r="D64" s="1"/>
      <c r="E64" s="103"/>
      <c r="F64" s="222"/>
      <c r="G64" s="83"/>
      <c r="H64" s="130"/>
      <c r="I64" s="83"/>
      <c r="J64" s="130"/>
      <c r="K64" s="130"/>
      <c r="L64" s="130"/>
      <c r="M64" s="222"/>
      <c r="N64" s="197"/>
      <c r="O64" s="130"/>
      <c r="P64" s="130"/>
      <c r="Q64" s="222"/>
      <c r="R64" s="222"/>
      <c r="S64" s="222"/>
      <c r="T64" s="231"/>
      <c r="U64" s="83"/>
      <c r="V64" s="154"/>
      <c r="W64" s="197"/>
      <c r="X64" s="197"/>
      <c r="Y64" s="197"/>
      <c r="Z64" s="172"/>
      <c r="AA64" s="173"/>
      <c r="AB64" s="172"/>
      <c r="AC64" s="172"/>
      <c r="AD64" s="172"/>
      <c r="AE64" s="172"/>
      <c r="AF64" s="172"/>
      <c r="AG64" s="172"/>
      <c r="AH64" s="172"/>
      <c r="AI64" s="172"/>
      <c r="AJ64" s="172"/>
      <c r="AK64" s="172"/>
      <c r="AL64" s="172"/>
      <c r="AM64" s="172"/>
      <c r="AN64" s="170"/>
    </row>
    <row r="65" spans="2:40" s="16" customFormat="1" ht="14.1" customHeight="1" thickBot="1">
      <c r="C65" s="46"/>
      <c r="D65" s="1"/>
      <c r="E65" s="103"/>
      <c r="F65" s="222"/>
      <c r="G65" s="83"/>
      <c r="H65" s="130"/>
      <c r="I65" s="83"/>
      <c r="J65" s="130"/>
      <c r="K65" s="130"/>
      <c r="L65" s="130"/>
      <c r="M65" s="222"/>
      <c r="N65" s="197"/>
      <c r="O65" s="130"/>
      <c r="P65" s="130"/>
      <c r="Q65" s="222"/>
      <c r="R65" s="222"/>
      <c r="S65" s="222"/>
      <c r="T65" s="231"/>
      <c r="U65" s="83"/>
      <c r="V65" s="154"/>
      <c r="W65" s="197"/>
      <c r="X65" s="197"/>
      <c r="Y65" s="197"/>
      <c r="Z65" s="172"/>
      <c r="AA65" s="173"/>
      <c r="AB65" s="172"/>
      <c r="AC65" s="172"/>
      <c r="AD65" s="172"/>
      <c r="AE65" s="172"/>
      <c r="AF65" s="172"/>
      <c r="AG65" s="172"/>
      <c r="AH65" s="172"/>
      <c r="AI65" s="172"/>
      <c r="AJ65" s="172"/>
      <c r="AK65" s="172"/>
      <c r="AL65" s="172"/>
      <c r="AM65" s="172"/>
      <c r="AN65" s="170"/>
    </row>
    <row r="66" spans="2:40" ht="14.1" customHeight="1">
      <c r="B66" s="245"/>
      <c r="C66" s="252"/>
      <c r="D66" s="108"/>
      <c r="E66" s="374"/>
      <c r="F66" s="252"/>
      <c r="G66" s="246"/>
      <c r="H66" s="131"/>
      <c r="I66" s="246"/>
      <c r="J66" s="132"/>
      <c r="K66" s="119"/>
      <c r="L66" s="133"/>
      <c r="M66" s="252"/>
      <c r="N66" s="198"/>
      <c r="O66" s="119"/>
      <c r="P66" s="133"/>
      <c r="Q66" s="252"/>
      <c r="R66" s="252"/>
      <c r="S66" s="252"/>
      <c r="T66" s="253"/>
      <c r="U66" s="246"/>
      <c r="V66" s="254"/>
      <c r="W66" s="198"/>
      <c r="X66" s="180"/>
      <c r="Y66" s="199"/>
      <c r="Z66" s="200"/>
      <c r="AA66" s="201"/>
      <c r="AB66" s="200"/>
      <c r="AC66" s="200"/>
      <c r="AD66" s="200"/>
      <c r="AE66" s="200"/>
      <c r="AF66" s="200"/>
      <c r="AG66" s="200"/>
      <c r="AH66" s="200"/>
      <c r="AI66" s="200"/>
      <c r="AJ66" s="200"/>
      <c r="AK66" s="200"/>
      <c r="AL66" s="200"/>
      <c r="AM66" s="200"/>
      <c r="AN66" s="202"/>
    </row>
    <row r="67" spans="2:40" ht="14.1" customHeight="1">
      <c r="B67" s="109"/>
      <c r="C67" s="845">
        <v>5.2</v>
      </c>
      <c r="D67" s="842"/>
      <c r="E67" s="375"/>
      <c r="F67" s="850" t="s">
        <v>236</v>
      </c>
      <c r="G67" s="842"/>
      <c r="H67" s="134"/>
      <c r="I67" s="84"/>
      <c r="J67" s="135"/>
      <c r="K67" s="119"/>
      <c r="L67" s="136"/>
      <c r="M67" s="447"/>
      <c r="N67" s="203"/>
      <c r="O67" s="119"/>
      <c r="P67" s="136"/>
      <c r="Q67" s="447"/>
      <c r="R67" s="447"/>
      <c r="S67" s="447"/>
      <c r="T67" s="509"/>
      <c r="U67" s="250"/>
      <c r="V67" s="156">
        <f t="shared" ref="V67:V72" si="19">+S67*T67</f>
        <v>0</v>
      </c>
      <c r="W67" s="203"/>
      <c r="X67" s="180"/>
      <c r="Y67" s="204"/>
      <c r="Z67" s="187">
        <f t="shared" ref="Z67:Z72" si="20">+SUM(AB67:AM67)</f>
        <v>0</v>
      </c>
      <c r="AA67" s="205"/>
      <c r="AB67" s="510"/>
      <c r="AC67" s="510"/>
      <c r="AD67" s="510"/>
      <c r="AE67" s="510"/>
      <c r="AF67" s="510"/>
      <c r="AG67" s="510"/>
      <c r="AH67" s="510"/>
      <c r="AI67" s="510"/>
      <c r="AJ67" s="510"/>
      <c r="AK67" s="510"/>
      <c r="AL67" s="510"/>
      <c r="AM67" s="510"/>
      <c r="AN67" s="206"/>
    </row>
    <row r="68" spans="2:40" ht="14.1" customHeight="1">
      <c r="B68" s="109"/>
      <c r="C68" s="846"/>
      <c r="D68" s="848"/>
      <c r="E68" s="375"/>
      <c r="F68" s="851"/>
      <c r="G68" s="843"/>
      <c r="H68" s="134"/>
      <c r="I68" s="84"/>
      <c r="J68" s="135"/>
      <c r="K68" s="119"/>
      <c r="L68" s="136"/>
      <c r="M68" s="447"/>
      <c r="N68" s="203"/>
      <c r="O68" s="119"/>
      <c r="P68" s="136"/>
      <c r="Q68" s="447"/>
      <c r="R68" s="447"/>
      <c r="S68" s="447"/>
      <c r="T68" s="509"/>
      <c r="U68" s="250"/>
      <c r="V68" s="156">
        <f t="shared" si="19"/>
        <v>0</v>
      </c>
      <c r="W68" s="203"/>
      <c r="X68" s="180"/>
      <c r="Y68" s="204"/>
      <c r="Z68" s="187">
        <f t="shared" si="20"/>
        <v>0</v>
      </c>
      <c r="AA68" s="205"/>
      <c r="AB68" s="510"/>
      <c r="AC68" s="510"/>
      <c r="AD68" s="510"/>
      <c r="AE68" s="510"/>
      <c r="AF68" s="510"/>
      <c r="AG68" s="510"/>
      <c r="AH68" s="510"/>
      <c r="AI68" s="510"/>
      <c r="AJ68" s="510"/>
      <c r="AK68" s="510"/>
      <c r="AL68" s="510"/>
      <c r="AM68" s="510"/>
      <c r="AN68" s="206"/>
    </row>
    <row r="69" spans="2:40" ht="14.1" customHeight="1">
      <c r="B69" s="109"/>
      <c r="C69" s="846"/>
      <c r="D69" s="848"/>
      <c r="E69" s="375"/>
      <c r="F69" s="851"/>
      <c r="G69" s="843"/>
      <c r="H69" s="134"/>
      <c r="I69" s="84"/>
      <c r="J69" s="135"/>
      <c r="K69" s="119"/>
      <c r="L69" s="136"/>
      <c r="M69" s="447"/>
      <c r="N69" s="203"/>
      <c r="O69" s="119"/>
      <c r="P69" s="136"/>
      <c r="Q69" s="447"/>
      <c r="R69" s="447"/>
      <c r="S69" s="447"/>
      <c r="T69" s="509"/>
      <c r="U69" s="250"/>
      <c r="V69" s="156">
        <f t="shared" si="19"/>
        <v>0</v>
      </c>
      <c r="W69" s="203"/>
      <c r="X69" s="180"/>
      <c r="Y69" s="204"/>
      <c r="Z69" s="187">
        <f t="shared" si="20"/>
        <v>0</v>
      </c>
      <c r="AA69" s="205"/>
      <c r="AB69" s="510"/>
      <c r="AC69" s="510"/>
      <c r="AD69" s="510"/>
      <c r="AE69" s="510"/>
      <c r="AF69" s="510"/>
      <c r="AG69" s="510"/>
      <c r="AH69" s="510"/>
      <c r="AI69" s="510"/>
      <c r="AJ69" s="510"/>
      <c r="AK69" s="510"/>
      <c r="AL69" s="510"/>
      <c r="AM69" s="510"/>
      <c r="AN69" s="206"/>
    </row>
    <row r="70" spans="2:40" ht="14.1" customHeight="1">
      <c r="B70" s="109"/>
      <c r="C70" s="846"/>
      <c r="D70" s="848"/>
      <c r="E70" s="375"/>
      <c r="F70" s="851"/>
      <c r="G70" s="843"/>
      <c r="H70" s="134"/>
      <c r="I70" s="84"/>
      <c r="J70" s="135"/>
      <c r="K70" s="119"/>
      <c r="L70" s="136"/>
      <c r="M70" s="447"/>
      <c r="N70" s="203"/>
      <c r="O70" s="119"/>
      <c r="P70" s="136"/>
      <c r="Q70" s="447"/>
      <c r="R70" s="447"/>
      <c r="S70" s="447"/>
      <c r="T70" s="509"/>
      <c r="U70" s="250"/>
      <c r="V70" s="156">
        <f t="shared" si="19"/>
        <v>0</v>
      </c>
      <c r="W70" s="203"/>
      <c r="X70" s="180"/>
      <c r="Y70" s="204"/>
      <c r="Z70" s="187">
        <f t="shared" si="20"/>
        <v>0</v>
      </c>
      <c r="AA70" s="205"/>
      <c r="AB70" s="510"/>
      <c r="AC70" s="510"/>
      <c r="AD70" s="510"/>
      <c r="AE70" s="510"/>
      <c r="AF70" s="510"/>
      <c r="AG70" s="510"/>
      <c r="AH70" s="510"/>
      <c r="AI70" s="510"/>
      <c r="AJ70" s="510"/>
      <c r="AK70" s="510"/>
      <c r="AL70" s="510"/>
      <c r="AM70" s="510"/>
      <c r="AN70" s="206"/>
    </row>
    <row r="71" spans="2:40" ht="14.1" customHeight="1">
      <c r="B71" s="109"/>
      <c r="C71" s="846"/>
      <c r="D71" s="848"/>
      <c r="E71" s="375"/>
      <c r="F71" s="851"/>
      <c r="G71" s="843"/>
      <c r="H71" s="134"/>
      <c r="I71" s="84"/>
      <c r="J71" s="135"/>
      <c r="K71" s="119"/>
      <c r="L71" s="136"/>
      <c r="M71" s="447"/>
      <c r="N71" s="203"/>
      <c r="O71" s="119"/>
      <c r="P71" s="136"/>
      <c r="Q71" s="447"/>
      <c r="R71" s="447"/>
      <c r="S71" s="447"/>
      <c r="T71" s="509"/>
      <c r="U71" s="250"/>
      <c r="V71" s="156">
        <f t="shared" si="19"/>
        <v>0</v>
      </c>
      <c r="W71" s="203"/>
      <c r="X71" s="180"/>
      <c r="Y71" s="204"/>
      <c r="Z71" s="187">
        <f t="shared" si="20"/>
        <v>0</v>
      </c>
      <c r="AA71" s="205"/>
      <c r="AB71" s="510"/>
      <c r="AC71" s="510"/>
      <c r="AD71" s="510"/>
      <c r="AE71" s="510"/>
      <c r="AF71" s="510"/>
      <c r="AG71" s="510"/>
      <c r="AH71" s="510"/>
      <c r="AI71" s="510"/>
      <c r="AJ71" s="510"/>
      <c r="AK71" s="510"/>
      <c r="AL71" s="510"/>
      <c r="AM71" s="510"/>
      <c r="AN71" s="206"/>
    </row>
    <row r="72" spans="2:40" ht="14.1" customHeight="1">
      <c r="B72" s="109"/>
      <c r="C72" s="846"/>
      <c r="D72" s="848"/>
      <c r="E72" s="375"/>
      <c r="F72" s="851"/>
      <c r="G72" s="843"/>
      <c r="H72" s="134"/>
      <c r="I72" s="84"/>
      <c r="J72" s="135"/>
      <c r="K72" s="119"/>
      <c r="L72" s="136"/>
      <c r="M72" s="447"/>
      <c r="N72" s="203"/>
      <c r="O72" s="119"/>
      <c r="P72" s="136"/>
      <c r="Q72" s="447"/>
      <c r="R72" s="447"/>
      <c r="S72" s="447"/>
      <c r="T72" s="509"/>
      <c r="U72" s="250"/>
      <c r="V72" s="156">
        <f t="shared" si="19"/>
        <v>0</v>
      </c>
      <c r="W72" s="203"/>
      <c r="X72" s="180"/>
      <c r="Y72" s="204"/>
      <c r="Z72" s="187">
        <f t="shared" si="20"/>
        <v>0</v>
      </c>
      <c r="AA72" s="205"/>
      <c r="AB72" s="510"/>
      <c r="AC72" s="510"/>
      <c r="AD72" s="510"/>
      <c r="AE72" s="510"/>
      <c r="AF72" s="510"/>
      <c r="AG72" s="510"/>
      <c r="AH72" s="510"/>
      <c r="AI72" s="510"/>
      <c r="AJ72" s="510"/>
      <c r="AK72" s="510"/>
      <c r="AL72" s="510"/>
      <c r="AM72" s="510"/>
      <c r="AN72" s="206"/>
    </row>
    <row r="73" spans="2:40" ht="14.1" customHeight="1">
      <c r="B73" s="109"/>
      <c r="C73" s="846"/>
      <c r="D73" s="848"/>
      <c r="E73" s="375"/>
      <c r="F73" s="852"/>
      <c r="G73" s="844"/>
      <c r="H73" s="134"/>
      <c r="I73" s="162"/>
      <c r="J73" s="135"/>
      <c r="K73" s="119"/>
      <c r="L73" s="136"/>
      <c r="M73" s="163"/>
      <c r="N73" s="203"/>
      <c r="O73" s="119"/>
      <c r="P73" s="136"/>
      <c r="Q73" s="163"/>
      <c r="R73" s="163"/>
      <c r="S73" s="163"/>
      <c r="T73" s="233"/>
      <c r="U73" s="250"/>
      <c r="V73" s="164">
        <f>SUM(V67:V72)</f>
        <v>0</v>
      </c>
      <c r="W73" s="203"/>
      <c r="X73" s="180"/>
      <c r="Y73" s="204"/>
      <c r="Z73" s="164">
        <f>SUM(Z67:Z72)</f>
        <v>0</v>
      </c>
      <c r="AA73" s="205"/>
      <c r="AB73" s="164">
        <f t="shared" ref="AB73:AM73" si="21">SUM(AB67:AB72)</f>
        <v>0</v>
      </c>
      <c r="AC73" s="164">
        <f t="shared" si="21"/>
        <v>0</v>
      </c>
      <c r="AD73" s="164">
        <f t="shared" si="21"/>
        <v>0</v>
      </c>
      <c r="AE73" s="164">
        <f t="shared" si="21"/>
        <v>0</v>
      </c>
      <c r="AF73" s="164">
        <f t="shared" si="21"/>
        <v>0</v>
      </c>
      <c r="AG73" s="164">
        <f t="shared" si="21"/>
        <v>0</v>
      </c>
      <c r="AH73" s="164">
        <f t="shared" si="21"/>
        <v>0</v>
      </c>
      <c r="AI73" s="164">
        <f t="shared" si="21"/>
        <v>0</v>
      </c>
      <c r="AJ73" s="164">
        <f t="shared" si="21"/>
        <v>0</v>
      </c>
      <c r="AK73" s="164">
        <f t="shared" si="21"/>
        <v>0</v>
      </c>
      <c r="AL73" s="164">
        <f t="shared" si="21"/>
        <v>0</v>
      </c>
      <c r="AM73" s="164">
        <f t="shared" si="21"/>
        <v>0</v>
      </c>
      <c r="AN73" s="206"/>
    </row>
    <row r="74" spans="2:40" ht="8.1" customHeight="1">
      <c r="B74" s="109"/>
      <c r="C74" s="846"/>
      <c r="D74" s="848"/>
      <c r="E74" s="375"/>
      <c r="F74" s="226"/>
      <c r="G74" s="110"/>
      <c r="H74" s="134"/>
      <c r="I74" s="110"/>
      <c r="J74" s="135"/>
      <c r="K74" s="119"/>
      <c r="L74" s="136"/>
      <c r="M74" s="226"/>
      <c r="N74" s="203"/>
      <c r="O74" s="119"/>
      <c r="P74" s="136"/>
      <c r="Q74" s="226"/>
      <c r="R74" s="226"/>
      <c r="S74" s="226"/>
      <c r="T74" s="236"/>
      <c r="U74" s="110"/>
      <c r="V74" s="159"/>
      <c r="W74" s="203"/>
      <c r="X74" s="180"/>
      <c r="Y74" s="204"/>
      <c r="Z74" s="207"/>
      <c r="AA74" s="208"/>
      <c r="AB74" s="207"/>
      <c r="AC74" s="207"/>
      <c r="AD74" s="207"/>
      <c r="AE74" s="207"/>
      <c r="AF74" s="207"/>
      <c r="AG74" s="207"/>
      <c r="AH74" s="207"/>
      <c r="AI74" s="207"/>
      <c r="AJ74" s="207"/>
      <c r="AK74" s="207"/>
      <c r="AL74" s="207"/>
      <c r="AM74" s="207"/>
      <c r="AN74" s="206"/>
    </row>
    <row r="75" spans="2:40" ht="14.1" customHeight="1">
      <c r="B75" s="109"/>
      <c r="C75" s="846"/>
      <c r="D75" s="848"/>
      <c r="E75" s="375"/>
      <c r="F75" s="850" t="s">
        <v>237</v>
      </c>
      <c r="G75" s="842"/>
      <c r="H75" s="134"/>
      <c r="I75" s="84"/>
      <c r="J75" s="135"/>
      <c r="K75" s="119"/>
      <c r="L75" s="136"/>
      <c r="M75" s="447"/>
      <c r="N75" s="203"/>
      <c r="O75" s="119"/>
      <c r="P75" s="136"/>
      <c r="Q75" s="447"/>
      <c r="R75" s="447"/>
      <c r="S75" s="447"/>
      <c r="T75" s="509"/>
      <c r="U75" s="250"/>
      <c r="V75" s="156">
        <f t="shared" ref="V75:V80" si="22">+S75*T75</f>
        <v>0</v>
      </c>
      <c r="W75" s="203"/>
      <c r="X75" s="180"/>
      <c r="Y75" s="204"/>
      <c r="Z75" s="187">
        <f t="shared" ref="Z75:Z80" si="23">+SUM(AB75:AM75)</f>
        <v>0</v>
      </c>
      <c r="AA75" s="205"/>
      <c r="AB75" s="510"/>
      <c r="AC75" s="510"/>
      <c r="AD75" s="510"/>
      <c r="AE75" s="510"/>
      <c r="AF75" s="510"/>
      <c r="AG75" s="510"/>
      <c r="AH75" s="510"/>
      <c r="AI75" s="510"/>
      <c r="AJ75" s="510"/>
      <c r="AK75" s="510"/>
      <c r="AL75" s="510"/>
      <c r="AM75" s="510"/>
      <c r="AN75" s="206"/>
    </row>
    <row r="76" spans="2:40" ht="14.1" customHeight="1">
      <c r="B76" s="109"/>
      <c r="C76" s="846"/>
      <c r="D76" s="848"/>
      <c r="E76" s="375"/>
      <c r="F76" s="851"/>
      <c r="G76" s="843"/>
      <c r="H76" s="134"/>
      <c r="I76" s="84"/>
      <c r="J76" s="135"/>
      <c r="K76" s="119"/>
      <c r="L76" s="136"/>
      <c r="M76" s="447"/>
      <c r="N76" s="203"/>
      <c r="O76" s="119"/>
      <c r="P76" s="136"/>
      <c r="Q76" s="447"/>
      <c r="R76" s="447"/>
      <c r="S76" s="447"/>
      <c r="T76" s="509"/>
      <c r="U76" s="250"/>
      <c r="V76" s="156">
        <f t="shared" si="22"/>
        <v>0</v>
      </c>
      <c r="W76" s="203"/>
      <c r="X76" s="180"/>
      <c r="Y76" s="204"/>
      <c r="Z76" s="187">
        <f t="shared" si="23"/>
        <v>0</v>
      </c>
      <c r="AA76" s="205"/>
      <c r="AB76" s="510"/>
      <c r="AC76" s="510"/>
      <c r="AD76" s="510"/>
      <c r="AE76" s="510"/>
      <c r="AF76" s="510"/>
      <c r="AG76" s="510"/>
      <c r="AH76" s="510"/>
      <c r="AI76" s="510"/>
      <c r="AJ76" s="510"/>
      <c r="AK76" s="510"/>
      <c r="AL76" s="510"/>
      <c r="AM76" s="510"/>
      <c r="AN76" s="206"/>
    </row>
    <row r="77" spans="2:40" ht="14.1" customHeight="1">
      <c r="B77" s="109"/>
      <c r="C77" s="846"/>
      <c r="D77" s="848"/>
      <c r="E77" s="375"/>
      <c r="F77" s="851"/>
      <c r="G77" s="843"/>
      <c r="H77" s="134"/>
      <c r="I77" s="84"/>
      <c r="J77" s="135"/>
      <c r="K77" s="119"/>
      <c r="L77" s="136"/>
      <c r="M77" s="447"/>
      <c r="N77" s="203"/>
      <c r="O77" s="119"/>
      <c r="P77" s="136"/>
      <c r="Q77" s="447"/>
      <c r="R77" s="447"/>
      <c r="S77" s="447"/>
      <c r="T77" s="509"/>
      <c r="U77" s="250"/>
      <c r="V77" s="156">
        <f t="shared" si="22"/>
        <v>0</v>
      </c>
      <c r="W77" s="203"/>
      <c r="X77" s="180"/>
      <c r="Y77" s="204"/>
      <c r="Z77" s="187">
        <f t="shared" si="23"/>
        <v>0</v>
      </c>
      <c r="AA77" s="205"/>
      <c r="AB77" s="510"/>
      <c r="AC77" s="510"/>
      <c r="AD77" s="510"/>
      <c r="AE77" s="510"/>
      <c r="AF77" s="510"/>
      <c r="AG77" s="510"/>
      <c r="AH77" s="510"/>
      <c r="AI77" s="510"/>
      <c r="AJ77" s="510"/>
      <c r="AK77" s="510"/>
      <c r="AL77" s="510"/>
      <c r="AM77" s="510"/>
      <c r="AN77" s="206"/>
    </row>
    <row r="78" spans="2:40" s="172" customFormat="1" ht="14.1" customHeight="1">
      <c r="B78" s="109"/>
      <c r="C78" s="846"/>
      <c r="D78" s="848"/>
      <c r="E78" s="375"/>
      <c r="F78" s="851"/>
      <c r="G78" s="843"/>
      <c r="H78" s="134"/>
      <c r="I78" s="84"/>
      <c r="J78" s="135"/>
      <c r="K78" s="119"/>
      <c r="L78" s="136"/>
      <c r="M78" s="447"/>
      <c r="N78" s="203"/>
      <c r="O78" s="119"/>
      <c r="P78" s="136"/>
      <c r="Q78" s="447"/>
      <c r="R78" s="447"/>
      <c r="S78" s="447"/>
      <c r="T78" s="509"/>
      <c r="U78" s="250"/>
      <c r="V78" s="156">
        <f t="shared" si="22"/>
        <v>0</v>
      </c>
      <c r="W78" s="203"/>
      <c r="X78" s="180"/>
      <c r="Y78" s="204"/>
      <c r="Z78" s="187">
        <f t="shared" si="23"/>
        <v>0</v>
      </c>
      <c r="AA78" s="205"/>
      <c r="AB78" s="510"/>
      <c r="AC78" s="510"/>
      <c r="AD78" s="510"/>
      <c r="AE78" s="510"/>
      <c r="AF78" s="510"/>
      <c r="AG78" s="510"/>
      <c r="AH78" s="510"/>
      <c r="AI78" s="510"/>
      <c r="AJ78" s="510"/>
      <c r="AK78" s="510"/>
      <c r="AL78" s="510"/>
      <c r="AM78" s="510"/>
      <c r="AN78" s="206"/>
    </row>
    <row r="79" spans="2:40" s="172" customFormat="1" ht="14.1" customHeight="1">
      <c r="B79" s="109"/>
      <c r="C79" s="846"/>
      <c r="D79" s="848"/>
      <c r="E79" s="375"/>
      <c r="F79" s="851"/>
      <c r="G79" s="843"/>
      <c r="H79" s="134"/>
      <c r="I79" s="84"/>
      <c r="J79" s="135"/>
      <c r="K79" s="119"/>
      <c r="L79" s="136"/>
      <c r="M79" s="447"/>
      <c r="N79" s="203"/>
      <c r="O79" s="119"/>
      <c r="P79" s="136"/>
      <c r="Q79" s="447"/>
      <c r="R79" s="447"/>
      <c r="S79" s="447"/>
      <c r="T79" s="509"/>
      <c r="U79" s="250"/>
      <c r="V79" s="156">
        <f t="shared" si="22"/>
        <v>0</v>
      </c>
      <c r="W79" s="203"/>
      <c r="X79" s="180"/>
      <c r="Y79" s="204"/>
      <c r="Z79" s="187">
        <f t="shared" si="23"/>
        <v>0</v>
      </c>
      <c r="AA79" s="205"/>
      <c r="AB79" s="510"/>
      <c r="AC79" s="510"/>
      <c r="AD79" s="510"/>
      <c r="AE79" s="510"/>
      <c r="AF79" s="510"/>
      <c r="AG79" s="510"/>
      <c r="AH79" s="510"/>
      <c r="AI79" s="510"/>
      <c r="AJ79" s="510"/>
      <c r="AK79" s="510"/>
      <c r="AL79" s="510"/>
      <c r="AM79" s="510"/>
      <c r="AN79" s="206"/>
    </row>
    <row r="80" spans="2:40" s="172" customFormat="1" ht="14.1" customHeight="1">
      <c r="B80" s="109"/>
      <c r="C80" s="846"/>
      <c r="D80" s="848"/>
      <c r="E80" s="375"/>
      <c r="F80" s="851"/>
      <c r="G80" s="843"/>
      <c r="H80" s="134"/>
      <c r="I80" s="84"/>
      <c r="J80" s="135"/>
      <c r="K80" s="119"/>
      <c r="L80" s="136"/>
      <c r="M80" s="447"/>
      <c r="N80" s="203"/>
      <c r="O80" s="119"/>
      <c r="P80" s="136"/>
      <c r="Q80" s="447"/>
      <c r="R80" s="447"/>
      <c r="S80" s="447"/>
      <c r="T80" s="509"/>
      <c r="U80" s="250"/>
      <c r="V80" s="156">
        <f t="shared" si="22"/>
        <v>0</v>
      </c>
      <c r="W80" s="203"/>
      <c r="X80" s="180"/>
      <c r="Y80" s="204"/>
      <c r="Z80" s="187">
        <f t="shared" si="23"/>
        <v>0</v>
      </c>
      <c r="AA80" s="205"/>
      <c r="AB80" s="510"/>
      <c r="AC80" s="510"/>
      <c r="AD80" s="510"/>
      <c r="AE80" s="510"/>
      <c r="AF80" s="510"/>
      <c r="AG80" s="510"/>
      <c r="AH80" s="510"/>
      <c r="AI80" s="510"/>
      <c r="AJ80" s="510"/>
      <c r="AK80" s="510"/>
      <c r="AL80" s="510"/>
      <c r="AM80" s="510"/>
      <c r="AN80" s="206"/>
    </row>
    <row r="81" spans="2:40" s="172" customFormat="1" ht="14.1" customHeight="1">
      <c r="B81" s="109"/>
      <c r="C81" s="846"/>
      <c r="D81" s="848"/>
      <c r="E81" s="375"/>
      <c r="F81" s="852"/>
      <c r="G81" s="844"/>
      <c r="H81" s="134"/>
      <c r="I81" s="162"/>
      <c r="J81" s="135"/>
      <c r="K81" s="119"/>
      <c r="L81" s="136"/>
      <c r="M81" s="163"/>
      <c r="N81" s="203"/>
      <c r="O81" s="119"/>
      <c r="P81" s="136"/>
      <c r="Q81" s="163"/>
      <c r="R81" s="163"/>
      <c r="S81" s="163"/>
      <c r="T81" s="233"/>
      <c r="U81" s="250"/>
      <c r="V81" s="164">
        <f>SUM(V75:V80)</f>
        <v>0</v>
      </c>
      <c r="W81" s="203"/>
      <c r="X81" s="180"/>
      <c r="Y81" s="204"/>
      <c r="Z81" s="164">
        <f>SUM(Z75:Z80)</f>
        <v>0</v>
      </c>
      <c r="AA81" s="205"/>
      <c r="AB81" s="164">
        <f t="shared" ref="AB81:AM81" si="24">SUM(AB75:AB80)</f>
        <v>0</v>
      </c>
      <c r="AC81" s="164">
        <f t="shared" si="24"/>
        <v>0</v>
      </c>
      <c r="AD81" s="164">
        <f t="shared" si="24"/>
        <v>0</v>
      </c>
      <c r="AE81" s="164">
        <f t="shared" si="24"/>
        <v>0</v>
      </c>
      <c r="AF81" s="164">
        <f t="shared" si="24"/>
        <v>0</v>
      </c>
      <c r="AG81" s="164">
        <f t="shared" si="24"/>
        <v>0</v>
      </c>
      <c r="AH81" s="164">
        <f t="shared" si="24"/>
        <v>0</v>
      </c>
      <c r="AI81" s="164">
        <f t="shared" si="24"/>
        <v>0</v>
      </c>
      <c r="AJ81" s="164">
        <f t="shared" si="24"/>
        <v>0</v>
      </c>
      <c r="AK81" s="164">
        <f t="shared" si="24"/>
        <v>0</v>
      </c>
      <c r="AL81" s="164">
        <f t="shared" si="24"/>
        <v>0</v>
      </c>
      <c r="AM81" s="164">
        <f t="shared" si="24"/>
        <v>0</v>
      </c>
      <c r="AN81" s="206"/>
    </row>
    <row r="82" spans="2:40" s="172" customFormat="1" ht="8.1" customHeight="1">
      <c r="B82" s="109"/>
      <c r="C82" s="846"/>
      <c r="D82" s="848"/>
      <c r="E82" s="375"/>
      <c r="F82" s="226"/>
      <c r="G82" s="110"/>
      <c r="H82" s="134"/>
      <c r="I82" s="110"/>
      <c r="J82" s="135"/>
      <c r="K82" s="119"/>
      <c r="L82" s="136"/>
      <c r="M82" s="226"/>
      <c r="N82" s="203"/>
      <c r="O82" s="119"/>
      <c r="P82" s="136"/>
      <c r="Q82" s="226"/>
      <c r="R82" s="226"/>
      <c r="S82" s="226"/>
      <c r="T82" s="236"/>
      <c r="U82" s="110"/>
      <c r="V82" s="159"/>
      <c r="W82" s="203"/>
      <c r="X82" s="180"/>
      <c r="Y82" s="204"/>
      <c r="Z82" s="207"/>
      <c r="AA82" s="208"/>
      <c r="AB82" s="207"/>
      <c r="AC82" s="207"/>
      <c r="AD82" s="207"/>
      <c r="AE82" s="207"/>
      <c r="AF82" s="207"/>
      <c r="AG82" s="207"/>
      <c r="AH82" s="207"/>
      <c r="AI82" s="207"/>
      <c r="AJ82" s="207"/>
      <c r="AK82" s="207"/>
      <c r="AL82" s="207"/>
      <c r="AM82" s="207"/>
      <c r="AN82" s="206"/>
    </row>
    <row r="83" spans="2:40" s="172" customFormat="1" ht="14.1" customHeight="1">
      <c r="B83" s="109"/>
      <c r="C83" s="846"/>
      <c r="D83" s="848"/>
      <c r="E83" s="375"/>
      <c r="F83" s="850" t="s">
        <v>238</v>
      </c>
      <c r="G83" s="842"/>
      <c r="H83" s="134"/>
      <c r="I83" s="84"/>
      <c r="J83" s="135"/>
      <c r="K83" s="119"/>
      <c r="L83" s="136"/>
      <c r="M83" s="447"/>
      <c r="N83" s="203"/>
      <c r="O83" s="119"/>
      <c r="P83" s="136"/>
      <c r="Q83" s="447"/>
      <c r="R83" s="447"/>
      <c r="S83" s="447"/>
      <c r="T83" s="509"/>
      <c r="U83" s="250"/>
      <c r="V83" s="156">
        <f t="shared" ref="V83:V88" si="25">+S83*T83</f>
        <v>0</v>
      </c>
      <c r="W83" s="203"/>
      <c r="X83" s="180"/>
      <c r="Y83" s="204"/>
      <c r="Z83" s="187">
        <f t="shared" ref="Z83:Z88" si="26">+SUM(AB83:AM83)</f>
        <v>0</v>
      </c>
      <c r="AA83" s="205"/>
      <c r="AB83" s="510"/>
      <c r="AC83" s="510"/>
      <c r="AD83" s="510"/>
      <c r="AE83" s="510"/>
      <c r="AF83" s="510"/>
      <c r="AG83" s="510"/>
      <c r="AH83" s="510"/>
      <c r="AI83" s="510"/>
      <c r="AJ83" s="510"/>
      <c r="AK83" s="510"/>
      <c r="AL83" s="510"/>
      <c r="AM83" s="510"/>
      <c r="AN83" s="206"/>
    </row>
    <row r="84" spans="2:40" s="172" customFormat="1" ht="14.1" customHeight="1">
      <c r="B84" s="109"/>
      <c r="C84" s="846"/>
      <c r="D84" s="848"/>
      <c r="E84" s="375"/>
      <c r="F84" s="851"/>
      <c r="G84" s="843"/>
      <c r="H84" s="134"/>
      <c r="I84" s="84"/>
      <c r="J84" s="135"/>
      <c r="K84" s="119"/>
      <c r="L84" s="136"/>
      <c r="M84" s="447"/>
      <c r="N84" s="203"/>
      <c r="O84" s="119"/>
      <c r="P84" s="136"/>
      <c r="Q84" s="447"/>
      <c r="R84" s="447"/>
      <c r="S84" s="447"/>
      <c r="T84" s="509"/>
      <c r="U84" s="250"/>
      <c r="V84" s="156">
        <f t="shared" si="25"/>
        <v>0</v>
      </c>
      <c r="W84" s="203"/>
      <c r="X84" s="180"/>
      <c r="Y84" s="204"/>
      <c r="Z84" s="187">
        <f t="shared" si="26"/>
        <v>0</v>
      </c>
      <c r="AA84" s="205"/>
      <c r="AB84" s="510"/>
      <c r="AC84" s="510"/>
      <c r="AD84" s="510"/>
      <c r="AE84" s="510"/>
      <c r="AF84" s="510"/>
      <c r="AG84" s="510"/>
      <c r="AH84" s="510"/>
      <c r="AI84" s="510"/>
      <c r="AJ84" s="510"/>
      <c r="AK84" s="510"/>
      <c r="AL84" s="510"/>
      <c r="AM84" s="510"/>
      <c r="AN84" s="206"/>
    </row>
    <row r="85" spans="2:40" s="172" customFormat="1" ht="14.1" customHeight="1">
      <c r="B85" s="109"/>
      <c r="C85" s="846"/>
      <c r="D85" s="848"/>
      <c r="E85" s="375"/>
      <c r="F85" s="851"/>
      <c r="G85" s="843"/>
      <c r="H85" s="134"/>
      <c r="I85" s="84"/>
      <c r="J85" s="135"/>
      <c r="K85" s="119"/>
      <c r="L85" s="136"/>
      <c r="M85" s="447"/>
      <c r="N85" s="203"/>
      <c r="O85" s="119"/>
      <c r="P85" s="136"/>
      <c r="Q85" s="447"/>
      <c r="R85" s="447"/>
      <c r="S85" s="447"/>
      <c r="T85" s="509"/>
      <c r="U85" s="250"/>
      <c r="V85" s="156">
        <f t="shared" si="25"/>
        <v>0</v>
      </c>
      <c r="W85" s="203"/>
      <c r="X85" s="180"/>
      <c r="Y85" s="204"/>
      <c r="Z85" s="187">
        <f t="shared" si="26"/>
        <v>0</v>
      </c>
      <c r="AA85" s="205"/>
      <c r="AB85" s="510"/>
      <c r="AC85" s="510"/>
      <c r="AD85" s="510"/>
      <c r="AE85" s="510"/>
      <c r="AF85" s="510"/>
      <c r="AG85" s="510"/>
      <c r="AH85" s="510"/>
      <c r="AI85" s="510"/>
      <c r="AJ85" s="510"/>
      <c r="AK85" s="510"/>
      <c r="AL85" s="510"/>
      <c r="AM85" s="510"/>
      <c r="AN85" s="206"/>
    </row>
    <row r="86" spans="2:40" s="172" customFormat="1" ht="14.1" customHeight="1">
      <c r="B86" s="109"/>
      <c r="C86" s="846"/>
      <c r="D86" s="848"/>
      <c r="E86" s="375"/>
      <c r="F86" s="851"/>
      <c r="G86" s="843"/>
      <c r="H86" s="134"/>
      <c r="I86" s="84"/>
      <c r="J86" s="135"/>
      <c r="K86" s="119"/>
      <c r="L86" s="136"/>
      <c r="M86" s="447"/>
      <c r="N86" s="203"/>
      <c r="O86" s="119"/>
      <c r="P86" s="136"/>
      <c r="Q86" s="447"/>
      <c r="R86" s="447"/>
      <c r="S86" s="447"/>
      <c r="T86" s="509"/>
      <c r="U86" s="250"/>
      <c r="V86" s="156">
        <f t="shared" si="25"/>
        <v>0</v>
      </c>
      <c r="W86" s="203"/>
      <c r="X86" s="180"/>
      <c r="Y86" s="204"/>
      <c r="Z86" s="187">
        <f t="shared" si="26"/>
        <v>0</v>
      </c>
      <c r="AA86" s="205"/>
      <c r="AB86" s="510"/>
      <c r="AC86" s="510"/>
      <c r="AD86" s="510"/>
      <c r="AE86" s="510"/>
      <c r="AF86" s="510"/>
      <c r="AG86" s="510"/>
      <c r="AH86" s="510"/>
      <c r="AI86" s="510"/>
      <c r="AJ86" s="510"/>
      <c r="AK86" s="510"/>
      <c r="AL86" s="510"/>
      <c r="AM86" s="510"/>
      <c r="AN86" s="206"/>
    </row>
    <row r="87" spans="2:40" s="172" customFormat="1" ht="14.1" customHeight="1">
      <c r="B87" s="109"/>
      <c r="C87" s="846"/>
      <c r="D87" s="848"/>
      <c r="E87" s="375"/>
      <c r="F87" s="851"/>
      <c r="G87" s="843"/>
      <c r="H87" s="134"/>
      <c r="I87" s="84"/>
      <c r="J87" s="135"/>
      <c r="K87" s="119"/>
      <c r="L87" s="136"/>
      <c r="M87" s="447"/>
      <c r="N87" s="203"/>
      <c r="O87" s="119"/>
      <c r="P87" s="136"/>
      <c r="Q87" s="447"/>
      <c r="R87" s="447"/>
      <c r="S87" s="447"/>
      <c r="T87" s="509"/>
      <c r="U87" s="250"/>
      <c r="V87" s="156">
        <f t="shared" si="25"/>
        <v>0</v>
      </c>
      <c r="W87" s="203"/>
      <c r="X87" s="180"/>
      <c r="Y87" s="204"/>
      <c r="Z87" s="187">
        <f t="shared" si="26"/>
        <v>0</v>
      </c>
      <c r="AA87" s="205"/>
      <c r="AB87" s="510"/>
      <c r="AC87" s="510"/>
      <c r="AD87" s="510"/>
      <c r="AE87" s="510"/>
      <c r="AF87" s="510"/>
      <c r="AG87" s="510"/>
      <c r="AH87" s="510"/>
      <c r="AI87" s="510"/>
      <c r="AJ87" s="510"/>
      <c r="AK87" s="510"/>
      <c r="AL87" s="510"/>
      <c r="AM87" s="510"/>
      <c r="AN87" s="206"/>
    </row>
    <row r="88" spans="2:40" s="172" customFormat="1" ht="14.1" customHeight="1">
      <c r="B88" s="109"/>
      <c r="C88" s="846"/>
      <c r="D88" s="848"/>
      <c r="E88" s="375"/>
      <c r="F88" s="851"/>
      <c r="G88" s="843"/>
      <c r="H88" s="134"/>
      <c r="I88" s="84"/>
      <c r="J88" s="135"/>
      <c r="K88" s="119"/>
      <c r="L88" s="136"/>
      <c r="M88" s="447"/>
      <c r="N88" s="203"/>
      <c r="O88" s="119"/>
      <c r="P88" s="136"/>
      <c r="Q88" s="447"/>
      <c r="R88" s="447"/>
      <c r="S88" s="447"/>
      <c r="T88" s="509"/>
      <c r="U88" s="250"/>
      <c r="V88" s="156">
        <f t="shared" si="25"/>
        <v>0</v>
      </c>
      <c r="W88" s="203"/>
      <c r="X88" s="180"/>
      <c r="Y88" s="204"/>
      <c r="Z88" s="187">
        <f t="shared" si="26"/>
        <v>0</v>
      </c>
      <c r="AA88" s="205"/>
      <c r="AB88" s="510"/>
      <c r="AC88" s="510"/>
      <c r="AD88" s="510"/>
      <c r="AE88" s="510"/>
      <c r="AF88" s="510"/>
      <c r="AG88" s="510"/>
      <c r="AH88" s="510"/>
      <c r="AI88" s="510"/>
      <c r="AJ88" s="510"/>
      <c r="AK88" s="510"/>
      <c r="AL88" s="510"/>
      <c r="AM88" s="510"/>
      <c r="AN88" s="206"/>
    </row>
    <row r="89" spans="2:40" s="172" customFormat="1" ht="14.1" customHeight="1">
      <c r="B89" s="109"/>
      <c r="C89" s="846"/>
      <c r="D89" s="848"/>
      <c r="E89" s="375"/>
      <c r="F89" s="852"/>
      <c r="G89" s="844"/>
      <c r="H89" s="134"/>
      <c r="I89" s="162"/>
      <c r="J89" s="135"/>
      <c r="K89" s="119"/>
      <c r="L89" s="136"/>
      <c r="M89" s="163"/>
      <c r="N89" s="203"/>
      <c r="O89" s="119"/>
      <c r="P89" s="136"/>
      <c r="Q89" s="163"/>
      <c r="R89" s="163"/>
      <c r="S89" s="163"/>
      <c r="T89" s="233"/>
      <c r="U89" s="250"/>
      <c r="V89" s="164">
        <f>SUM(V83:V88)</f>
        <v>0</v>
      </c>
      <c r="W89" s="203"/>
      <c r="X89" s="180"/>
      <c r="Y89" s="204"/>
      <c r="Z89" s="164">
        <f>SUM(Z83:Z88)</f>
        <v>0</v>
      </c>
      <c r="AA89" s="205"/>
      <c r="AB89" s="164">
        <f t="shared" ref="AB89:AM89" si="27">SUM(AB83:AB88)</f>
        <v>0</v>
      </c>
      <c r="AC89" s="164">
        <f t="shared" si="27"/>
        <v>0</v>
      </c>
      <c r="AD89" s="164">
        <f t="shared" si="27"/>
        <v>0</v>
      </c>
      <c r="AE89" s="164">
        <f t="shared" si="27"/>
        <v>0</v>
      </c>
      <c r="AF89" s="164">
        <f t="shared" si="27"/>
        <v>0</v>
      </c>
      <c r="AG89" s="164">
        <f t="shared" si="27"/>
        <v>0</v>
      </c>
      <c r="AH89" s="164">
        <f t="shared" si="27"/>
        <v>0</v>
      </c>
      <c r="AI89" s="164">
        <f t="shared" si="27"/>
        <v>0</v>
      </c>
      <c r="AJ89" s="164">
        <f t="shared" si="27"/>
        <v>0</v>
      </c>
      <c r="AK89" s="164">
        <f t="shared" si="27"/>
        <v>0</v>
      </c>
      <c r="AL89" s="164">
        <f t="shared" si="27"/>
        <v>0</v>
      </c>
      <c r="AM89" s="164">
        <f t="shared" si="27"/>
        <v>0</v>
      </c>
      <c r="AN89" s="206"/>
    </row>
    <row r="90" spans="2:40" s="172" customFormat="1" ht="8.1" customHeight="1">
      <c r="B90" s="109"/>
      <c r="C90" s="846"/>
      <c r="D90" s="848"/>
      <c r="E90" s="375"/>
      <c r="F90" s="226"/>
      <c r="G90" s="110"/>
      <c r="H90" s="134"/>
      <c r="I90" s="110"/>
      <c r="J90" s="135"/>
      <c r="K90" s="119"/>
      <c r="L90" s="136"/>
      <c r="M90" s="226"/>
      <c r="N90" s="203"/>
      <c r="O90" s="119"/>
      <c r="P90" s="136"/>
      <c r="Q90" s="226"/>
      <c r="R90" s="226"/>
      <c r="S90" s="226"/>
      <c r="T90" s="236"/>
      <c r="U90" s="110"/>
      <c r="V90" s="159"/>
      <c r="W90" s="203"/>
      <c r="X90" s="180"/>
      <c r="Y90" s="204"/>
      <c r="Z90" s="207"/>
      <c r="AA90" s="208"/>
      <c r="AB90" s="207"/>
      <c r="AC90" s="207"/>
      <c r="AD90" s="207"/>
      <c r="AE90" s="207"/>
      <c r="AF90" s="207"/>
      <c r="AG90" s="207"/>
      <c r="AH90" s="207"/>
      <c r="AI90" s="207"/>
      <c r="AJ90" s="207"/>
      <c r="AK90" s="207"/>
      <c r="AL90" s="207"/>
      <c r="AM90" s="207"/>
      <c r="AN90" s="206"/>
    </row>
    <row r="91" spans="2:40" s="172" customFormat="1" ht="14.1" customHeight="1">
      <c r="B91" s="109"/>
      <c r="C91" s="846"/>
      <c r="D91" s="848"/>
      <c r="E91" s="375"/>
      <c r="F91" s="850" t="s">
        <v>239</v>
      </c>
      <c r="G91" s="842"/>
      <c r="H91" s="134"/>
      <c r="I91" s="84"/>
      <c r="J91" s="135"/>
      <c r="K91" s="119"/>
      <c r="L91" s="136"/>
      <c r="M91" s="447"/>
      <c r="N91" s="203"/>
      <c r="O91" s="119"/>
      <c r="P91" s="136"/>
      <c r="Q91" s="447"/>
      <c r="R91" s="447"/>
      <c r="S91" s="447"/>
      <c r="T91" s="509"/>
      <c r="U91" s="250"/>
      <c r="V91" s="156">
        <f t="shared" ref="V91:V96" si="28">+S91*T91</f>
        <v>0</v>
      </c>
      <c r="W91" s="203"/>
      <c r="X91" s="180"/>
      <c r="Y91" s="204"/>
      <c r="Z91" s="187">
        <f t="shared" ref="Z91:Z96" si="29">+SUM(AB91:AM91)</f>
        <v>0</v>
      </c>
      <c r="AA91" s="205"/>
      <c r="AB91" s="510"/>
      <c r="AC91" s="510"/>
      <c r="AD91" s="510"/>
      <c r="AE91" s="510"/>
      <c r="AF91" s="510"/>
      <c r="AG91" s="510"/>
      <c r="AH91" s="510"/>
      <c r="AI91" s="510"/>
      <c r="AJ91" s="510"/>
      <c r="AK91" s="510"/>
      <c r="AL91" s="510"/>
      <c r="AM91" s="510"/>
      <c r="AN91" s="206"/>
    </row>
    <row r="92" spans="2:40" s="172" customFormat="1" ht="14.1" customHeight="1">
      <c r="B92" s="109"/>
      <c r="C92" s="846"/>
      <c r="D92" s="848"/>
      <c r="E92" s="375"/>
      <c r="F92" s="851"/>
      <c r="G92" s="843"/>
      <c r="H92" s="134"/>
      <c r="I92" s="84"/>
      <c r="J92" s="135"/>
      <c r="K92" s="119"/>
      <c r="L92" s="136"/>
      <c r="M92" s="447"/>
      <c r="N92" s="203"/>
      <c r="O92" s="119"/>
      <c r="P92" s="136"/>
      <c r="Q92" s="447"/>
      <c r="R92" s="447"/>
      <c r="S92" s="447"/>
      <c r="T92" s="509"/>
      <c r="U92" s="250"/>
      <c r="V92" s="156">
        <f t="shared" si="28"/>
        <v>0</v>
      </c>
      <c r="W92" s="203"/>
      <c r="X92" s="180"/>
      <c r="Y92" s="204"/>
      <c r="Z92" s="187">
        <f t="shared" si="29"/>
        <v>0</v>
      </c>
      <c r="AA92" s="205"/>
      <c r="AB92" s="510"/>
      <c r="AC92" s="510"/>
      <c r="AD92" s="510"/>
      <c r="AE92" s="510"/>
      <c r="AF92" s="510"/>
      <c r="AG92" s="510"/>
      <c r="AH92" s="510"/>
      <c r="AI92" s="510"/>
      <c r="AJ92" s="510"/>
      <c r="AK92" s="510"/>
      <c r="AL92" s="510"/>
      <c r="AM92" s="510"/>
      <c r="AN92" s="206"/>
    </row>
    <row r="93" spans="2:40" s="172" customFormat="1" ht="14.1" customHeight="1">
      <c r="B93" s="109"/>
      <c r="C93" s="846"/>
      <c r="D93" s="848"/>
      <c r="E93" s="375"/>
      <c r="F93" s="851"/>
      <c r="G93" s="843"/>
      <c r="H93" s="134"/>
      <c r="I93" s="84"/>
      <c r="J93" s="135"/>
      <c r="K93" s="119"/>
      <c r="L93" s="136"/>
      <c r="M93" s="447"/>
      <c r="N93" s="203"/>
      <c r="O93" s="119"/>
      <c r="P93" s="136"/>
      <c r="Q93" s="447"/>
      <c r="R93" s="447"/>
      <c r="S93" s="447"/>
      <c r="T93" s="509"/>
      <c r="U93" s="250"/>
      <c r="V93" s="156">
        <f t="shared" si="28"/>
        <v>0</v>
      </c>
      <c r="W93" s="203"/>
      <c r="X93" s="180"/>
      <c r="Y93" s="204"/>
      <c r="Z93" s="187">
        <f t="shared" si="29"/>
        <v>0</v>
      </c>
      <c r="AA93" s="205"/>
      <c r="AB93" s="510"/>
      <c r="AC93" s="510"/>
      <c r="AD93" s="510"/>
      <c r="AE93" s="510"/>
      <c r="AF93" s="510"/>
      <c r="AG93" s="510"/>
      <c r="AH93" s="510"/>
      <c r="AI93" s="510"/>
      <c r="AJ93" s="510"/>
      <c r="AK93" s="510"/>
      <c r="AL93" s="510"/>
      <c r="AM93" s="510"/>
      <c r="AN93" s="206"/>
    </row>
    <row r="94" spans="2:40" s="172" customFormat="1" ht="14.1" customHeight="1">
      <c r="B94" s="109"/>
      <c r="C94" s="846"/>
      <c r="D94" s="848"/>
      <c r="E94" s="375"/>
      <c r="F94" s="851"/>
      <c r="G94" s="843"/>
      <c r="H94" s="134"/>
      <c r="I94" s="84"/>
      <c r="J94" s="135"/>
      <c r="K94" s="119"/>
      <c r="L94" s="136"/>
      <c r="M94" s="447"/>
      <c r="N94" s="203"/>
      <c r="O94" s="119"/>
      <c r="P94" s="136"/>
      <c r="Q94" s="447"/>
      <c r="R94" s="447"/>
      <c r="S94" s="447"/>
      <c r="T94" s="509"/>
      <c r="U94" s="250"/>
      <c r="V94" s="156">
        <f t="shared" si="28"/>
        <v>0</v>
      </c>
      <c r="W94" s="203"/>
      <c r="X94" s="180"/>
      <c r="Y94" s="204"/>
      <c r="Z94" s="187">
        <f t="shared" si="29"/>
        <v>0</v>
      </c>
      <c r="AA94" s="205"/>
      <c r="AB94" s="510"/>
      <c r="AC94" s="510"/>
      <c r="AD94" s="510"/>
      <c r="AE94" s="510"/>
      <c r="AF94" s="510"/>
      <c r="AG94" s="510"/>
      <c r="AH94" s="510"/>
      <c r="AI94" s="510"/>
      <c r="AJ94" s="510"/>
      <c r="AK94" s="510"/>
      <c r="AL94" s="510"/>
      <c r="AM94" s="510"/>
      <c r="AN94" s="206"/>
    </row>
    <row r="95" spans="2:40" s="172" customFormat="1" ht="14.1" customHeight="1">
      <c r="B95" s="109"/>
      <c r="C95" s="846"/>
      <c r="D95" s="848"/>
      <c r="E95" s="375"/>
      <c r="F95" s="851"/>
      <c r="G95" s="843"/>
      <c r="H95" s="134"/>
      <c r="I95" s="84"/>
      <c r="J95" s="135"/>
      <c r="K95" s="119"/>
      <c r="L95" s="136"/>
      <c r="M95" s="447"/>
      <c r="N95" s="203"/>
      <c r="O95" s="119"/>
      <c r="P95" s="136"/>
      <c r="Q95" s="447"/>
      <c r="R95" s="447"/>
      <c r="S95" s="447"/>
      <c r="T95" s="509"/>
      <c r="U95" s="250"/>
      <c r="V95" s="156">
        <f t="shared" si="28"/>
        <v>0</v>
      </c>
      <c r="W95" s="203"/>
      <c r="X95" s="180"/>
      <c r="Y95" s="204"/>
      <c r="Z95" s="187">
        <f t="shared" si="29"/>
        <v>0</v>
      </c>
      <c r="AA95" s="205"/>
      <c r="AB95" s="510"/>
      <c r="AC95" s="510"/>
      <c r="AD95" s="510"/>
      <c r="AE95" s="510"/>
      <c r="AF95" s="510"/>
      <c r="AG95" s="510"/>
      <c r="AH95" s="510"/>
      <c r="AI95" s="510"/>
      <c r="AJ95" s="510"/>
      <c r="AK95" s="510"/>
      <c r="AL95" s="510"/>
      <c r="AM95" s="510"/>
      <c r="AN95" s="206"/>
    </row>
    <row r="96" spans="2:40" s="172" customFormat="1" ht="14.1" customHeight="1">
      <c r="B96" s="109"/>
      <c r="C96" s="846"/>
      <c r="D96" s="848"/>
      <c r="E96" s="375"/>
      <c r="F96" s="851"/>
      <c r="G96" s="843"/>
      <c r="H96" s="134"/>
      <c r="I96" s="84"/>
      <c r="J96" s="135"/>
      <c r="K96" s="119"/>
      <c r="L96" s="136"/>
      <c r="M96" s="447"/>
      <c r="N96" s="203"/>
      <c r="O96" s="119"/>
      <c r="P96" s="136"/>
      <c r="Q96" s="447"/>
      <c r="R96" s="447"/>
      <c r="S96" s="447"/>
      <c r="T96" s="509"/>
      <c r="U96" s="250"/>
      <c r="V96" s="156">
        <f t="shared" si="28"/>
        <v>0</v>
      </c>
      <c r="W96" s="203"/>
      <c r="X96" s="180"/>
      <c r="Y96" s="204"/>
      <c r="Z96" s="187">
        <f t="shared" si="29"/>
        <v>0</v>
      </c>
      <c r="AA96" s="205"/>
      <c r="AB96" s="510"/>
      <c r="AC96" s="510"/>
      <c r="AD96" s="510"/>
      <c r="AE96" s="510"/>
      <c r="AF96" s="510"/>
      <c r="AG96" s="510"/>
      <c r="AH96" s="510"/>
      <c r="AI96" s="510"/>
      <c r="AJ96" s="510"/>
      <c r="AK96" s="510"/>
      <c r="AL96" s="510"/>
      <c r="AM96" s="510"/>
      <c r="AN96" s="206"/>
    </row>
    <row r="97" spans="2:40" s="172" customFormat="1" ht="14.1" customHeight="1">
      <c r="B97" s="109"/>
      <c r="C97" s="846"/>
      <c r="D97" s="848"/>
      <c r="E97" s="375"/>
      <c r="F97" s="852"/>
      <c r="G97" s="844"/>
      <c r="H97" s="134"/>
      <c r="I97" s="162"/>
      <c r="J97" s="135"/>
      <c r="K97" s="119"/>
      <c r="L97" s="136"/>
      <c r="M97" s="163"/>
      <c r="N97" s="203"/>
      <c r="O97" s="119"/>
      <c r="P97" s="136"/>
      <c r="Q97" s="163"/>
      <c r="R97" s="163"/>
      <c r="S97" s="163"/>
      <c r="T97" s="233"/>
      <c r="U97" s="250"/>
      <c r="V97" s="164">
        <f>SUM(V91:V96)</f>
        <v>0</v>
      </c>
      <c r="W97" s="203"/>
      <c r="X97" s="180"/>
      <c r="Y97" s="204"/>
      <c r="Z97" s="164">
        <f>SUM(Z91:Z96)</f>
        <v>0</v>
      </c>
      <c r="AA97" s="205"/>
      <c r="AB97" s="164">
        <f t="shared" ref="AB97:AM97" si="30">SUM(AB91:AB96)</f>
        <v>0</v>
      </c>
      <c r="AC97" s="164">
        <f t="shared" si="30"/>
        <v>0</v>
      </c>
      <c r="AD97" s="164">
        <f t="shared" si="30"/>
        <v>0</v>
      </c>
      <c r="AE97" s="164">
        <f t="shared" si="30"/>
        <v>0</v>
      </c>
      <c r="AF97" s="164">
        <f t="shared" si="30"/>
        <v>0</v>
      </c>
      <c r="AG97" s="164">
        <f t="shared" si="30"/>
        <v>0</v>
      </c>
      <c r="AH97" s="164">
        <f t="shared" si="30"/>
        <v>0</v>
      </c>
      <c r="AI97" s="164">
        <f t="shared" si="30"/>
        <v>0</v>
      </c>
      <c r="AJ97" s="164">
        <f t="shared" si="30"/>
        <v>0</v>
      </c>
      <c r="AK97" s="164">
        <f t="shared" si="30"/>
        <v>0</v>
      </c>
      <c r="AL97" s="164">
        <f t="shared" si="30"/>
        <v>0</v>
      </c>
      <c r="AM97" s="164">
        <f t="shared" si="30"/>
        <v>0</v>
      </c>
      <c r="AN97" s="206"/>
    </row>
    <row r="98" spans="2:40" s="172" customFormat="1" ht="8.1" customHeight="1">
      <c r="B98" s="109"/>
      <c r="C98" s="846"/>
      <c r="D98" s="848"/>
      <c r="E98" s="375"/>
      <c r="F98" s="226"/>
      <c r="G98" s="110"/>
      <c r="H98" s="134"/>
      <c r="I98" s="110"/>
      <c r="J98" s="135"/>
      <c r="K98" s="119"/>
      <c r="L98" s="136"/>
      <c r="M98" s="226"/>
      <c r="N98" s="203"/>
      <c r="O98" s="119"/>
      <c r="P98" s="136"/>
      <c r="Q98" s="226"/>
      <c r="R98" s="226"/>
      <c r="S98" s="226"/>
      <c r="T98" s="236"/>
      <c r="U98" s="110"/>
      <c r="V98" s="159"/>
      <c r="W98" s="203"/>
      <c r="X98" s="180"/>
      <c r="Y98" s="204"/>
      <c r="Z98" s="207"/>
      <c r="AA98" s="208"/>
      <c r="AB98" s="207"/>
      <c r="AC98" s="207"/>
      <c r="AD98" s="207"/>
      <c r="AE98" s="207"/>
      <c r="AF98" s="207"/>
      <c r="AG98" s="207"/>
      <c r="AH98" s="207"/>
      <c r="AI98" s="207"/>
      <c r="AJ98" s="207"/>
      <c r="AK98" s="207"/>
      <c r="AL98" s="207"/>
      <c r="AM98" s="207"/>
      <c r="AN98" s="206"/>
    </row>
    <row r="99" spans="2:40" s="172" customFormat="1" ht="14.1" customHeight="1">
      <c r="B99" s="109"/>
      <c r="C99" s="846"/>
      <c r="D99" s="848"/>
      <c r="E99" s="375"/>
      <c r="F99" s="850" t="s">
        <v>240</v>
      </c>
      <c r="G99" s="842"/>
      <c r="H99" s="134"/>
      <c r="I99" s="84"/>
      <c r="J99" s="135"/>
      <c r="K99" s="119"/>
      <c r="L99" s="136"/>
      <c r="M99" s="447"/>
      <c r="N99" s="203"/>
      <c r="O99" s="119"/>
      <c r="P99" s="136"/>
      <c r="Q99" s="447"/>
      <c r="R99" s="447"/>
      <c r="S99" s="447"/>
      <c r="T99" s="509"/>
      <c r="U99" s="250"/>
      <c r="V99" s="156">
        <f t="shared" ref="V99:V104" si="31">+S99*T99</f>
        <v>0</v>
      </c>
      <c r="W99" s="203"/>
      <c r="X99" s="180"/>
      <c r="Y99" s="204"/>
      <c r="Z99" s="187">
        <f t="shared" ref="Z99:Z104" si="32">+SUM(AB99:AM99)</f>
        <v>0</v>
      </c>
      <c r="AA99" s="205"/>
      <c r="AB99" s="510"/>
      <c r="AC99" s="510"/>
      <c r="AD99" s="510"/>
      <c r="AE99" s="510"/>
      <c r="AF99" s="510"/>
      <c r="AG99" s="510"/>
      <c r="AH99" s="510"/>
      <c r="AI99" s="510"/>
      <c r="AJ99" s="510"/>
      <c r="AK99" s="510"/>
      <c r="AL99" s="510"/>
      <c r="AM99" s="510"/>
      <c r="AN99" s="206"/>
    </row>
    <row r="100" spans="2:40" s="172" customFormat="1" ht="14.1" customHeight="1">
      <c r="B100" s="109"/>
      <c r="C100" s="846"/>
      <c r="D100" s="848"/>
      <c r="E100" s="375"/>
      <c r="F100" s="851"/>
      <c r="G100" s="843"/>
      <c r="H100" s="134"/>
      <c r="I100" s="84"/>
      <c r="J100" s="135"/>
      <c r="K100" s="119"/>
      <c r="L100" s="136"/>
      <c r="M100" s="447"/>
      <c r="N100" s="203"/>
      <c r="O100" s="119"/>
      <c r="P100" s="136"/>
      <c r="Q100" s="447"/>
      <c r="R100" s="447"/>
      <c r="S100" s="447"/>
      <c r="T100" s="509"/>
      <c r="U100" s="250"/>
      <c r="V100" s="156">
        <f t="shared" si="31"/>
        <v>0</v>
      </c>
      <c r="W100" s="203"/>
      <c r="X100" s="180"/>
      <c r="Y100" s="204"/>
      <c r="Z100" s="187">
        <f t="shared" si="32"/>
        <v>0</v>
      </c>
      <c r="AA100" s="205"/>
      <c r="AB100" s="510"/>
      <c r="AC100" s="510"/>
      <c r="AD100" s="510"/>
      <c r="AE100" s="510"/>
      <c r="AF100" s="510"/>
      <c r="AG100" s="510"/>
      <c r="AH100" s="510"/>
      <c r="AI100" s="510"/>
      <c r="AJ100" s="510"/>
      <c r="AK100" s="510"/>
      <c r="AL100" s="510"/>
      <c r="AM100" s="510"/>
      <c r="AN100" s="206"/>
    </row>
    <row r="101" spans="2:40" s="172" customFormat="1" ht="14.1" customHeight="1">
      <c r="B101" s="109"/>
      <c r="C101" s="846"/>
      <c r="D101" s="848"/>
      <c r="E101" s="375"/>
      <c r="F101" s="851"/>
      <c r="G101" s="843"/>
      <c r="H101" s="134"/>
      <c r="I101" s="84"/>
      <c r="J101" s="135"/>
      <c r="K101" s="119"/>
      <c r="L101" s="136"/>
      <c r="M101" s="447"/>
      <c r="N101" s="203"/>
      <c r="O101" s="119"/>
      <c r="P101" s="136"/>
      <c r="Q101" s="447"/>
      <c r="R101" s="447"/>
      <c r="S101" s="447"/>
      <c r="T101" s="509"/>
      <c r="U101" s="250"/>
      <c r="V101" s="156">
        <f t="shared" si="31"/>
        <v>0</v>
      </c>
      <c r="W101" s="203"/>
      <c r="X101" s="180"/>
      <c r="Y101" s="204"/>
      <c r="Z101" s="187">
        <f t="shared" si="32"/>
        <v>0</v>
      </c>
      <c r="AA101" s="205"/>
      <c r="AB101" s="510"/>
      <c r="AC101" s="510"/>
      <c r="AD101" s="510"/>
      <c r="AE101" s="510"/>
      <c r="AF101" s="510"/>
      <c r="AG101" s="510"/>
      <c r="AH101" s="510"/>
      <c r="AI101" s="510"/>
      <c r="AJ101" s="510"/>
      <c r="AK101" s="510"/>
      <c r="AL101" s="510"/>
      <c r="AM101" s="510"/>
      <c r="AN101" s="206"/>
    </row>
    <row r="102" spans="2:40" s="172" customFormat="1" ht="14.1" customHeight="1">
      <c r="B102" s="109"/>
      <c r="C102" s="846"/>
      <c r="D102" s="848"/>
      <c r="E102" s="375"/>
      <c r="F102" s="851"/>
      <c r="G102" s="843"/>
      <c r="H102" s="134"/>
      <c r="I102" s="84"/>
      <c r="J102" s="135"/>
      <c r="K102" s="119"/>
      <c r="L102" s="136"/>
      <c r="M102" s="447"/>
      <c r="N102" s="203"/>
      <c r="O102" s="119"/>
      <c r="P102" s="136"/>
      <c r="Q102" s="447"/>
      <c r="R102" s="447"/>
      <c r="S102" s="447"/>
      <c r="T102" s="509"/>
      <c r="U102" s="250"/>
      <c r="V102" s="156">
        <f t="shared" si="31"/>
        <v>0</v>
      </c>
      <c r="W102" s="203"/>
      <c r="X102" s="180"/>
      <c r="Y102" s="204"/>
      <c r="Z102" s="187">
        <f t="shared" si="32"/>
        <v>0</v>
      </c>
      <c r="AA102" s="205"/>
      <c r="AB102" s="510"/>
      <c r="AC102" s="510"/>
      <c r="AD102" s="510"/>
      <c r="AE102" s="510"/>
      <c r="AF102" s="510"/>
      <c r="AG102" s="510"/>
      <c r="AH102" s="510"/>
      <c r="AI102" s="510"/>
      <c r="AJ102" s="510"/>
      <c r="AK102" s="510"/>
      <c r="AL102" s="510"/>
      <c r="AM102" s="510"/>
      <c r="AN102" s="206"/>
    </row>
    <row r="103" spans="2:40" s="172" customFormat="1" ht="14.1" customHeight="1">
      <c r="B103" s="109"/>
      <c r="C103" s="846"/>
      <c r="D103" s="848"/>
      <c r="E103" s="375"/>
      <c r="F103" s="851"/>
      <c r="G103" s="843"/>
      <c r="H103" s="134"/>
      <c r="I103" s="84"/>
      <c r="J103" s="135"/>
      <c r="K103" s="119"/>
      <c r="L103" s="136"/>
      <c r="M103" s="447"/>
      <c r="N103" s="203"/>
      <c r="O103" s="119"/>
      <c r="P103" s="136"/>
      <c r="Q103" s="447"/>
      <c r="R103" s="447"/>
      <c r="S103" s="447"/>
      <c r="T103" s="509"/>
      <c r="U103" s="250"/>
      <c r="V103" s="156">
        <f t="shared" si="31"/>
        <v>0</v>
      </c>
      <c r="W103" s="203"/>
      <c r="X103" s="180"/>
      <c r="Y103" s="204"/>
      <c r="Z103" s="187">
        <f t="shared" si="32"/>
        <v>0</v>
      </c>
      <c r="AA103" s="205"/>
      <c r="AB103" s="510"/>
      <c r="AC103" s="510"/>
      <c r="AD103" s="510"/>
      <c r="AE103" s="510"/>
      <c r="AF103" s="510"/>
      <c r="AG103" s="510"/>
      <c r="AH103" s="510"/>
      <c r="AI103" s="510"/>
      <c r="AJ103" s="510"/>
      <c r="AK103" s="510"/>
      <c r="AL103" s="510"/>
      <c r="AM103" s="510"/>
      <c r="AN103" s="206"/>
    </row>
    <row r="104" spans="2:40" s="172" customFormat="1" ht="14.1" customHeight="1">
      <c r="B104" s="109"/>
      <c r="C104" s="846"/>
      <c r="D104" s="848"/>
      <c r="E104" s="375"/>
      <c r="F104" s="851"/>
      <c r="G104" s="843"/>
      <c r="H104" s="134"/>
      <c r="I104" s="84"/>
      <c r="J104" s="135"/>
      <c r="K104" s="119"/>
      <c r="L104" s="136"/>
      <c r="M104" s="447"/>
      <c r="N104" s="203"/>
      <c r="O104" s="119"/>
      <c r="P104" s="136"/>
      <c r="Q104" s="447"/>
      <c r="R104" s="447"/>
      <c r="S104" s="447"/>
      <c r="T104" s="509"/>
      <c r="U104" s="250"/>
      <c r="V104" s="156">
        <f t="shared" si="31"/>
        <v>0</v>
      </c>
      <c r="W104" s="203"/>
      <c r="X104" s="180"/>
      <c r="Y104" s="204"/>
      <c r="Z104" s="187">
        <f t="shared" si="32"/>
        <v>0</v>
      </c>
      <c r="AA104" s="205"/>
      <c r="AB104" s="510"/>
      <c r="AC104" s="510"/>
      <c r="AD104" s="510"/>
      <c r="AE104" s="510"/>
      <c r="AF104" s="510"/>
      <c r="AG104" s="510"/>
      <c r="AH104" s="510"/>
      <c r="AI104" s="510"/>
      <c r="AJ104" s="510"/>
      <c r="AK104" s="510"/>
      <c r="AL104" s="510"/>
      <c r="AM104" s="510"/>
      <c r="AN104" s="206"/>
    </row>
    <row r="105" spans="2:40" s="172" customFormat="1" ht="14.1" customHeight="1">
      <c r="B105" s="109"/>
      <c r="C105" s="846"/>
      <c r="D105" s="848"/>
      <c r="E105" s="375"/>
      <c r="F105" s="852"/>
      <c r="G105" s="844"/>
      <c r="H105" s="134"/>
      <c r="I105" s="162"/>
      <c r="J105" s="135"/>
      <c r="K105" s="119"/>
      <c r="L105" s="136"/>
      <c r="M105" s="163"/>
      <c r="N105" s="203"/>
      <c r="O105" s="119"/>
      <c r="P105" s="136"/>
      <c r="Q105" s="163"/>
      <c r="R105" s="163"/>
      <c r="S105" s="163"/>
      <c r="T105" s="233"/>
      <c r="U105" s="250"/>
      <c r="V105" s="164">
        <f>SUM(V99:V104)</f>
        <v>0</v>
      </c>
      <c r="W105" s="203"/>
      <c r="X105" s="180"/>
      <c r="Y105" s="204"/>
      <c r="Z105" s="164">
        <f>SUM(Z99:Z104)</f>
        <v>0</v>
      </c>
      <c r="AA105" s="205"/>
      <c r="AB105" s="164">
        <f t="shared" ref="AB105:AM105" si="33">SUM(AB99:AB104)</f>
        <v>0</v>
      </c>
      <c r="AC105" s="164">
        <f t="shared" si="33"/>
        <v>0</v>
      </c>
      <c r="AD105" s="164">
        <f t="shared" si="33"/>
        <v>0</v>
      </c>
      <c r="AE105" s="164">
        <f t="shared" si="33"/>
        <v>0</v>
      </c>
      <c r="AF105" s="164">
        <f t="shared" si="33"/>
        <v>0</v>
      </c>
      <c r="AG105" s="164">
        <f t="shared" si="33"/>
        <v>0</v>
      </c>
      <c r="AH105" s="164">
        <f t="shared" si="33"/>
        <v>0</v>
      </c>
      <c r="AI105" s="164">
        <f t="shared" si="33"/>
        <v>0</v>
      </c>
      <c r="AJ105" s="164">
        <f t="shared" si="33"/>
        <v>0</v>
      </c>
      <c r="AK105" s="164">
        <f t="shared" si="33"/>
        <v>0</v>
      </c>
      <c r="AL105" s="164">
        <f t="shared" si="33"/>
        <v>0</v>
      </c>
      <c r="AM105" s="164">
        <f t="shared" si="33"/>
        <v>0</v>
      </c>
      <c r="AN105" s="206"/>
    </row>
    <row r="106" spans="2:40" s="172" customFormat="1" ht="8.1" customHeight="1">
      <c r="B106" s="109"/>
      <c r="C106" s="846"/>
      <c r="D106" s="848"/>
      <c r="E106" s="375"/>
      <c r="F106" s="226"/>
      <c r="G106" s="110"/>
      <c r="H106" s="134"/>
      <c r="I106" s="110"/>
      <c r="J106" s="135"/>
      <c r="K106" s="119"/>
      <c r="L106" s="136"/>
      <c r="M106" s="226"/>
      <c r="N106" s="203"/>
      <c r="O106" s="119"/>
      <c r="P106" s="136"/>
      <c r="Q106" s="226"/>
      <c r="R106" s="226"/>
      <c r="S106" s="226"/>
      <c r="T106" s="236"/>
      <c r="U106" s="110"/>
      <c r="V106" s="159"/>
      <c r="W106" s="203"/>
      <c r="X106" s="180"/>
      <c r="Y106" s="204"/>
      <c r="Z106" s="207"/>
      <c r="AA106" s="208"/>
      <c r="AB106" s="207"/>
      <c r="AC106" s="207"/>
      <c r="AD106" s="207"/>
      <c r="AE106" s="207"/>
      <c r="AF106" s="207"/>
      <c r="AG106" s="207"/>
      <c r="AH106" s="207"/>
      <c r="AI106" s="207"/>
      <c r="AJ106" s="207"/>
      <c r="AK106" s="207"/>
      <c r="AL106" s="207"/>
      <c r="AM106" s="207"/>
      <c r="AN106" s="206"/>
    </row>
    <row r="107" spans="2:40" s="172" customFormat="1" ht="14.1" customHeight="1">
      <c r="B107" s="109"/>
      <c r="C107" s="846"/>
      <c r="D107" s="848"/>
      <c r="E107" s="375"/>
      <c r="F107" s="850" t="s">
        <v>241</v>
      </c>
      <c r="G107" s="842"/>
      <c r="H107" s="134"/>
      <c r="I107" s="84"/>
      <c r="J107" s="135"/>
      <c r="K107" s="119"/>
      <c r="L107" s="136"/>
      <c r="M107" s="447"/>
      <c r="N107" s="203"/>
      <c r="O107" s="119"/>
      <c r="P107" s="136"/>
      <c r="Q107" s="447"/>
      <c r="R107" s="447"/>
      <c r="S107" s="447"/>
      <c r="T107" s="509"/>
      <c r="U107" s="250"/>
      <c r="V107" s="156">
        <f t="shared" ref="V107:V112" si="34">+S107*T107</f>
        <v>0</v>
      </c>
      <c r="W107" s="203"/>
      <c r="X107" s="180"/>
      <c r="Y107" s="204"/>
      <c r="Z107" s="187">
        <f t="shared" ref="Z107:Z112" si="35">+SUM(AB107:AM107)</f>
        <v>0</v>
      </c>
      <c r="AA107" s="205"/>
      <c r="AB107" s="510"/>
      <c r="AC107" s="510"/>
      <c r="AD107" s="510"/>
      <c r="AE107" s="510"/>
      <c r="AF107" s="510"/>
      <c r="AG107" s="510"/>
      <c r="AH107" s="510"/>
      <c r="AI107" s="510"/>
      <c r="AJ107" s="510"/>
      <c r="AK107" s="510"/>
      <c r="AL107" s="510"/>
      <c r="AM107" s="510"/>
      <c r="AN107" s="206"/>
    </row>
    <row r="108" spans="2:40" s="172" customFormat="1" ht="14.1" customHeight="1">
      <c r="B108" s="109"/>
      <c r="C108" s="846"/>
      <c r="D108" s="848"/>
      <c r="E108" s="375"/>
      <c r="F108" s="851"/>
      <c r="G108" s="843"/>
      <c r="H108" s="134"/>
      <c r="I108" s="84"/>
      <c r="J108" s="135"/>
      <c r="K108" s="119"/>
      <c r="L108" s="136"/>
      <c r="M108" s="447"/>
      <c r="N108" s="203"/>
      <c r="O108" s="119"/>
      <c r="P108" s="136"/>
      <c r="Q108" s="447"/>
      <c r="R108" s="447"/>
      <c r="S108" s="447"/>
      <c r="T108" s="509"/>
      <c r="U108" s="250"/>
      <c r="V108" s="156">
        <f t="shared" si="34"/>
        <v>0</v>
      </c>
      <c r="W108" s="203"/>
      <c r="X108" s="180"/>
      <c r="Y108" s="204"/>
      <c r="Z108" s="187">
        <f t="shared" si="35"/>
        <v>0</v>
      </c>
      <c r="AA108" s="205"/>
      <c r="AB108" s="510"/>
      <c r="AC108" s="510"/>
      <c r="AD108" s="510"/>
      <c r="AE108" s="510"/>
      <c r="AF108" s="510"/>
      <c r="AG108" s="510"/>
      <c r="AH108" s="510"/>
      <c r="AI108" s="510"/>
      <c r="AJ108" s="510"/>
      <c r="AK108" s="510"/>
      <c r="AL108" s="510"/>
      <c r="AM108" s="510"/>
      <c r="AN108" s="206"/>
    </row>
    <row r="109" spans="2:40" s="172" customFormat="1" ht="14.1" customHeight="1">
      <c r="B109" s="109"/>
      <c r="C109" s="846"/>
      <c r="D109" s="848"/>
      <c r="E109" s="375"/>
      <c r="F109" s="851"/>
      <c r="G109" s="843"/>
      <c r="H109" s="134"/>
      <c r="I109" s="84"/>
      <c r="J109" s="135"/>
      <c r="K109" s="119"/>
      <c r="L109" s="136"/>
      <c r="M109" s="447"/>
      <c r="N109" s="203"/>
      <c r="O109" s="119"/>
      <c r="P109" s="136"/>
      <c r="Q109" s="447"/>
      <c r="R109" s="447"/>
      <c r="S109" s="447"/>
      <c r="T109" s="509"/>
      <c r="U109" s="250"/>
      <c r="V109" s="156">
        <f t="shared" si="34"/>
        <v>0</v>
      </c>
      <c r="W109" s="203"/>
      <c r="X109" s="180"/>
      <c r="Y109" s="204"/>
      <c r="Z109" s="187">
        <f t="shared" si="35"/>
        <v>0</v>
      </c>
      <c r="AA109" s="205"/>
      <c r="AB109" s="510"/>
      <c r="AC109" s="510"/>
      <c r="AD109" s="510"/>
      <c r="AE109" s="510"/>
      <c r="AF109" s="510"/>
      <c r="AG109" s="510"/>
      <c r="AH109" s="510"/>
      <c r="AI109" s="510"/>
      <c r="AJ109" s="510"/>
      <c r="AK109" s="510"/>
      <c r="AL109" s="510"/>
      <c r="AM109" s="510"/>
      <c r="AN109" s="206"/>
    </row>
    <row r="110" spans="2:40" ht="14.1" customHeight="1">
      <c r="B110" s="109"/>
      <c r="C110" s="846"/>
      <c r="D110" s="848"/>
      <c r="E110" s="375"/>
      <c r="F110" s="851"/>
      <c r="G110" s="843"/>
      <c r="H110" s="134"/>
      <c r="I110" s="84"/>
      <c r="J110" s="135"/>
      <c r="K110" s="119"/>
      <c r="L110" s="136"/>
      <c r="M110" s="447"/>
      <c r="N110" s="203"/>
      <c r="O110" s="119"/>
      <c r="P110" s="136"/>
      <c r="Q110" s="447"/>
      <c r="R110" s="447"/>
      <c r="S110" s="447"/>
      <c r="T110" s="509"/>
      <c r="U110" s="250"/>
      <c r="V110" s="156">
        <f t="shared" si="34"/>
        <v>0</v>
      </c>
      <c r="W110" s="203"/>
      <c r="X110" s="180"/>
      <c r="Y110" s="204"/>
      <c r="Z110" s="187">
        <f t="shared" si="35"/>
        <v>0</v>
      </c>
      <c r="AA110" s="205"/>
      <c r="AB110" s="510"/>
      <c r="AC110" s="510"/>
      <c r="AD110" s="510"/>
      <c r="AE110" s="510"/>
      <c r="AF110" s="510"/>
      <c r="AG110" s="510"/>
      <c r="AH110" s="510"/>
      <c r="AI110" s="510"/>
      <c r="AJ110" s="510"/>
      <c r="AK110" s="510"/>
      <c r="AL110" s="510"/>
      <c r="AM110" s="510"/>
      <c r="AN110" s="206"/>
    </row>
    <row r="111" spans="2:40" ht="14.1" customHeight="1">
      <c r="B111" s="109"/>
      <c r="C111" s="846"/>
      <c r="D111" s="848"/>
      <c r="E111" s="375"/>
      <c r="F111" s="851"/>
      <c r="G111" s="843"/>
      <c r="H111" s="134"/>
      <c r="I111" s="84"/>
      <c r="J111" s="135"/>
      <c r="K111" s="119"/>
      <c r="L111" s="136"/>
      <c r="M111" s="447"/>
      <c r="N111" s="203"/>
      <c r="O111" s="119"/>
      <c r="P111" s="136"/>
      <c r="Q111" s="447"/>
      <c r="R111" s="447"/>
      <c r="S111" s="447"/>
      <c r="T111" s="509"/>
      <c r="U111" s="250"/>
      <c r="V111" s="156">
        <f t="shared" si="34"/>
        <v>0</v>
      </c>
      <c r="W111" s="203"/>
      <c r="X111" s="180"/>
      <c r="Y111" s="204"/>
      <c r="Z111" s="187">
        <f t="shared" si="35"/>
        <v>0</v>
      </c>
      <c r="AA111" s="205"/>
      <c r="AB111" s="510"/>
      <c r="AC111" s="510"/>
      <c r="AD111" s="510"/>
      <c r="AE111" s="510"/>
      <c r="AF111" s="510"/>
      <c r="AG111" s="510"/>
      <c r="AH111" s="510"/>
      <c r="AI111" s="510"/>
      <c r="AJ111" s="510"/>
      <c r="AK111" s="510"/>
      <c r="AL111" s="510"/>
      <c r="AM111" s="510"/>
      <c r="AN111" s="206"/>
    </row>
    <row r="112" spans="2:40" ht="14.1" customHeight="1">
      <c r="B112" s="109"/>
      <c r="C112" s="846"/>
      <c r="D112" s="848"/>
      <c r="E112" s="375"/>
      <c r="F112" s="851"/>
      <c r="G112" s="843"/>
      <c r="H112" s="134"/>
      <c r="I112" s="84"/>
      <c r="J112" s="135"/>
      <c r="K112" s="119"/>
      <c r="L112" s="136"/>
      <c r="M112" s="447"/>
      <c r="N112" s="203"/>
      <c r="O112" s="119"/>
      <c r="P112" s="136"/>
      <c r="Q112" s="447"/>
      <c r="R112" s="447"/>
      <c r="S112" s="447"/>
      <c r="T112" s="509"/>
      <c r="U112" s="250"/>
      <c r="V112" s="156">
        <f t="shared" si="34"/>
        <v>0</v>
      </c>
      <c r="W112" s="203"/>
      <c r="X112" s="180"/>
      <c r="Y112" s="204"/>
      <c r="Z112" s="187">
        <f t="shared" si="35"/>
        <v>0</v>
      </c>
      <c r="AA112" s="205"/>
      <c r="AB112" s="510"/>
      <c r="AC112" s="510"/>
      <c r="AD112" s="510"/>
      <c r="AE112" s="510"/>
      <c r="AF112" s="510"/>
      <c r="AG112" s="510"/>
      <c r="AH112" s="510"/>
      <c r="AI112" s="510"/>
      <c r="AJ112" s="510"/>
      <c r="AK112" s="510"/>
      <c r="AL112" s="510"/>
      <c r="AM112" s="510"/>
      <c r="AN112" s="206"/>
    </row>
    <row r="113" spans="2:40" ht="14.1" customHeight="1">
      <c r="B113" s="109"/>
      <c r="C113" s="847"/>
      <c r="D113" s="849"/>
      <c r="E113" s="375"/>
      <c r="F113" s="852"/>
      <c r="G113" s="844"/>
      <c r="H113" s="134"/>
      <c r="I113" s="162"/>
      <c r="J113" s="135"/>
      <c r="K113" s="119"/>
      <c r="L113" s="136"/>
      <c r="M113" s="163"/>
      <c r="N113" s="203"/>
      <c r="O113" s="119"/>
      <c r="P113" s="136"/>
      <c r="Q113" s="163"/>
      <c r="R113" s="163"/>
      <c r="S113" s="163"/>
      <c r="T113" s="233"/>
      <c r="U113" s="250"/>
      <c r="V113" s="164">
        <f>SUM(V107:V112)</f>
        <v>0</v>
      </c>
      <c r="W113" s="203"/>
      <c r="X113" s="180"/>
      <c r="Y113" s="204"/>
      <c r="Z113" s="164">
        <f>SUM(Z107:Z112)</f>
        <v>0</v>
      </c>
      <c r="AA113" s="205"/>
      <c r="AB113" s="164">
        <f t="shared" ref="AB113:AM113" si="36">SUM(AB107:AB112)</f>
        <v>0</v>
      </c>
      <c r="AC113" s="164">
        <f t="shared" si="36"/>
        <v>0</v>
      </c>
      <c r="AD113" s="164">
        <f t="shared" si="36"/>
        <v>0</v>
      </c>
      <c r="AE113" s="164">
        <f t="shared" si="36"/>
        <v>0</v>
      </c>
      <c r="AF113" s="164">
        <f t="shared" si="36"/>
        <v>0</v>
      </c>
      <c r="AG113" s="164">
        <f t="shared" si="36"/>
        <v>0</v>
      </c>
      <c r="AH113" s="164">
        <f t="shared" si="36"/>
        <v>0</v>
      </c>
      <c r="AI113" s="164">
        <f t="shared" si="36"/>
        <v>0</v>
      </c>
      <c r="AJ113" s="164">
        <f t="shared" si="36"/>
        <v>0</v>
      </c>
      <c r="AK113" s="164">
        <f t="shared" si="36"/>
        <v>0</v>
      </c>
      <c r="AL113" s="164">
        <f t="shared" si="36"/>
        <v>0</v>
      </c>
      <c r="AM113" s="164">
        <f t="shared" si="36"/>
        <v>0</v>
      </c>
      <c r="AN113" s="206"/>
    </row>
    <row r="114" spans="2:40" ht="14.1" customHeight="1">
      <c r="B114" s="109"/>
      <c r="C114" s="359"/>
      <c r="D114" s="248"/>
      <c r="E114" s="375"/>
      <c r="F114" s="368"/>
      <c r="G114" s="249"/>
      <c r="H114" s="134"/>
      <c r="I114" s="250"/>
      <c r="J114" s="135"/>
      <c r="K114" s="119"/>
      <c r="L114" s="136"/>
      <c r="M114" s="255"/>
      <c r="N114" s="203"/>
      <c r="O114" s="119"/>
      <c r="P114" s="136"/>
      <c r="Q114" s="255"/>
      <c r="R114" s="255"/>
      <c r="S114" s="255"/>
      <c r="T114" s="256"/>
      <c r="U114" s="250"/>
      <c r="V114" s="257"/>
      <c r="W114" s="203"/>
      <c r="X114" s="180"/>
      <c r="Y114" s="204"/>
      <c r="Z114" s="207"/>
      <c r="AA114" s="208"/>
      <c r="AB114" s="207"/>
      <c r="AC114" s="207"/>
      <c r="AD114" s="207"/>
      <c r="AE114" s="207"/>
      <c r="AF114" s="207"/>
      <c r="AG114" s="207"/>
      <c r="AH114" s="207"/>
      <c r="AI114" s="207"/>
      <c r="AJ114" s="207"/>
      <c r="AK114" s="207"/>
      <c r="AL114" s="207"/>
      <c r="AM114" s="207"/>
      <c r="AN114" s="206"/>
    </row>
    <row r="115" spans="2:40" ht="14.1" customHeight="1">
      <c r="B115" s="109"/>
      <c r="C115" s="359"/>
      <c r="D115" s="248"/>
      <c r="E115" s="375"/>
      <c r="F115" s="368"/>
      <c r="G115" s="249"/>
      <c r="H115" s="134"/>
      <c r="I115" s="250"/>
      <c r="J115" s="135"/>
      <c r="K115" s="119"/>
      <c r="L115" s="136"/>
      <c r="M115" s="255"/>
      <c r="N115" s="203"/>
      <c r="O115" s="119"/>
      <c r="P115" s="136"/>
      <c r="Q115" s="255"/>
      <c r="R115" s="255"/>
      <c r="S115" s="255"/>
      <c r="T115" s="256"/>
      <c r="U115" s="250"/>
      <c r="V115" s="257"/>
      <c r="W115" s="203"/>
      <c r="X115" s="180"/>
      <c r="Y115" s="204"/>
      <c r="Z115" s="207"/>
      <c r="AA115" s="208"/>
      <c r="AB115" s="207"/>
      <c r="AC115" s="207"/>
      <c r="AD115" s="207"/>
      <c r="AE115" s="207"/>
      <c r="AF115" s="207"/>
      <c r="AG115" s="207"/>
      <c r="AH115" s="207"/>
      <c r="AI115" s="207"/>
      <c r="AJ115" s="207"/>
      <c r="AK115" s="207"/>
      <c r="AL115" s="207"/>
      <c r="AM115" s="207"/>
      <c r="AN115" s="206"/>
    </row>
    <row r="116" spans="2:40" ht="14.1" customHeight="1" thickBot="1">
      <c r="B116" s="109"/>
      <c r="C116" s="359"/>
      <c r="D116" s="248"/>
      <c r="E116" s="375"/>
      <c r="F116" s="368"/>
      <c r="G116" s="249"/>
      <c r="H116" s="134"/>
      <c r="I116" s="250"/>
      <c r="J116" s="135"/>
      <c r="K116" s="119"/>
      <c r="L116" s="136"/>
      <c r="M116" s="255"/>
      <c r="N116" s="203"/>
      <c r="O116" s="119"/>
      <c r="P116" s="136"/>
      <c r="Q116" s="255"/>
      <c r="R116" s="255"/>
      <c r="S116" s="255"/>
      <c r="T116" s="256"/>
      <c r="U116" s="250"/>
      <c r="V116" s="244">
        <f>+V73+V81+V89+V97+V105+V113</f>
        <v>0</v>
      </c>
      <c r="W116" s="203"/>
      <c r="X116" s="180"/>
      <c r="Y116" s="204"/>
      <c r="Z116" s="244">
        <f>+Z73+Z81+Z89+Z97+Z105+Z113</f>
        <v>0</v>
      </c>
      <c r="AA116" s="205"/>
      <c r="AB116" s="244">
        <f t="shared" ref="AB116:AM116" si="37">+AB73+AB81+AB89+AB97+AB105+AB113</f>
        <v>0</v>
      </c>
      <c r="AC116" s="244">
        <f t="shared" si="37"/>
        <v>0</v>
      </c>
      <c r="AD116" s="244">
        <f t="shared" si="37"/>
        <v>0</v>
      </c>
      <c r="AE116" s="244">
        <f t="shared" si="37"/>
        <v>0</v>
      </c>
      <c r="AF116" s="244">
        <f t="shared" si="37"/>
        <v>0</v>
      </c>
      <c r="AG116" s="244">
        <f t="shared" si="37"/>
        <v>0</v>
      </c>
      <c r="AH116" s="244">
        <f t="shared" si="37"/>
        <v>0</v>
      </c>
      <c r="AI116" s="244">
        <f t="shared" si="37"/>
        <v>0</v>
      </c>
      <c r="AJ116" s="244">
        <f t="shared" si="37"/>
        <v>0</v>
      </c>
      <c r="AK116" s="244">
        <f t="shared" si="37"/>
        <v>0</v>
      </c>
      <c r="AL116" s="244">
        <f t="shared" si="37"/>
        <v>0</v>
      </c>
      <c r="AM116" s="244">
        <f t="shared" si="37"/>
        <v>0</v>
      </c>
      <c r="AN116" s="206"/>
    </row>
    <row r="117" spans="2:40" s="16" customFormat="1" ht="14.1" customHeight="1" thickBot="1">
      <c r="B117" s="247"/>
      <c r="C117" s="360"/>
      <c r="D117" s="111"/>
      <c r="E117" s="376"/>
      <c r="F117" s="258"/>
      <c r="G117" s="251"/>
      <c r="H117" s="137"/>
      <c r="I117" s="251"/>
      <c r="J117" s="139"/>
      <c r="K117" s="119"/>
      <c r="L117" s="138"/>
      <c r="M117" s="258"/>
      <c r="N117" s="212"/>
      <c r="O117" s="119"/>
      <c r="P117" s="138"/>
      <c r="Q117" s="258"/>
      <c r="R117" s="258"/>
      <c r="S117" s="258"/>
      <c r="T117" s="259"/>
      <c r="U117" s="251"/>
      <c r="V117" s="260"/>
      <c r="W117" s="212"/>
      <c r="X117" s="180"/>
      <c r="Y117" s="210"/>
      <c r="Z117" s="211"/>
      <c r="AA117" s="213"/>
      <c r="AB117" s="211"/>
      <c r="AC117" s="211"/>
      <c r="AD117" s="211"/>
      <c r="AE117" s="211"/>
      <c r="AF117" s="211"/>
      <c r="AG117" s="211"/>
      <c r="AH117" s="211"/>
      <c r="AI117" s="211"/>
      <c r="AJ117" s="211"/>
      <c r="AK117" s="211"/>
      <c r="AL117" s="211"/>
      <c r="AM117" s="211"/>
      <c r="AN117" s="214"/>
    </row>
    <row r="118" spans="2:40" ht="14.1" customHeight="1">
      <c r="C118" s="361"/>
      <c r="E118" s="361"/>
      <c r="F118" s="227"/>
    </row>
    <row r="119" spans="2:40" ht="14.1" customHeight="1">
      <c r="C119" s="361"/>
      <c r="E119" s="361"/>
      <c r="F119" s="227"/>
    </row>
    <row r="120" spans="2:40" ht="14.1" customHeight="1" thickBot="1">
      <c r="C120" s="361"/>
      <c r="E120" s="361"/>
      <c r="F120" s="227"/>
    </row>
    <row r="121" spans="2:40" ht="14.1" customHeight="1">
      <c r="B121" s="262"/>
      <c r="C121" s="270"/>
      <c r="D121" s="112"/>
      <c r="E121" s="377"/>
      <c r="F121" s="270"/>
      <c r="G121" s="261"/>
      <c r="H121" s="140"/>
      <c r="I121" s="261"/>
      <c r="J121" s="141"/>
      <c r="K121" s="119"/>
      <c r="L121" s="269"/>
      <c r="M121" s="270"/>
      <c r="N121" s="217"/>
      <c r="O121" s="119"/>
      <c r="P121" s="269"/>
      <c r="Q121" s="270"/>
      <c r="R121" s="270"/>
      <c r="S121" s="270"/>
      <c r="T121" s="271"/>
      <c r="U121" s="261"/>
      <c r="V121" s="272"/>
      <c r="W121" s="217"/>
      <c r="X121" s="180"/>
      <c r="Y121" s="283"/>
      <c r="Z121" s="287"/>
      <c r="AA121" s="288"/>
      <c r="AB121" s="287"/>
      <c r="AC121" s="287"/>
      <c r="AD121" s="287"/>
      <c r="AE121" s="287"/>
      <c r="AF121" s="287"/>
      <c r="AG121" s="287"/>
      <c r="AH121" s="287"/>
      <c r="AI121" s="287"/>
      <c r="AJ121" s="287"/>
      <c r="AK121" s="287"/>
      <c r="AL121" s="287"/>
      <c r="AM121" s="287"/>
      <c r="AN121" s="289"/>
    </row>
    <row r="122" spans="2:40" ht="14.1" customHeight="1">
      <c r="B122" s="113"/>
      <c r="C122" s="845">
        <v>5.3</v>
      </c>
      <c r="D122" s="842"/>
      <c r="E122" s="378"/>
      <c r="F122" s="850" t="s">
        <v>242</v>
      </c>
      <c r="G122" s="842"/>
      <c r="H122" s="142"/>
      <c r="I122" s="84"/>
      <c r="J122" s="143"/>
      <c r="K122" s="119"/>
      <c r="L122" s="273"/>
      <c r="M122" s="447"/>
      <c r="N122" s="218"/>
      <c r="O122" s="119"/>
      <c r="P122" s="273"/>
      <c r="Q122" s="447"/>
      <c r="R122" s="447"/>
      <c r="S122" s="447"/>
      <c r="T122" s="509"/>
      <c r="U122" s="267"/>
      <c r="V122" s="156">
        <f t="shared" ref="V122:V127" si="38">+S122*T122</f>
        <v>0</v>
      </c>
      <c r="W122" s="218"/>
      <c r="X122" s="180"/>
      <c r="Y122" s="284"/>
      <c r="Z122" s="187">
        <f t="shared" ref="Z122:Z127" si="39">+SUM(AB122:AM122)</f>
        <v>0</v>
      </c>
      <c r="AA122" s="294"/>
      <c r="AB122" s="510"/>
      <c r="AC122" s="510"/>
      <c r="AD122" s="510"/>
      <c r="AE122" s="510"/>
      <c r="AF122" s="510"/>
      <c r="AG122" s="510"/>
      <c r="AH122" s="510"/>
      <c r="AI122" s="510"/>
      <c r="AJ122" s="510"/>
      <c r="AK122" s="510"/>
      <c r="AL122" s="510"/>
      <c r="AM122" s="510"/>
      <c r="AN122" s="291"/>
    </row>
    <row r="123" spans="2:40" ht="14.1" customHeight="1">
      <c r="B123" s="113"/>
      <c r="C123" s="846"/>
      <c r="D123" s="848"/>
      <c r="E123" s="378"/>
      <c r="F123" s="851"/>
      <c r="G123" s="843"/>
      <c r="H123" s="142"/>
      <c r="I123" s="84"/>
      <c r="J123" s="143"/>
      <c r="K123" s="119"/>
      <c r="L123" s="273"/>
      <c r="M123" s="447"/>
      <c r="N123" s="218"/>
      <c r="O123" s="119"/>
      <c r="P123" s="273"/>
      <c r="Q123" s="447"/>
      <c r="R123" s="447"/>
      <c r="S123" s="447"/>
      <c r="T123" s="509"/>
      <c r="U123" s="267"/>
      <c r="V123" s="156">
        <f t="shared" si="38"/>
        <v>0</v>
      </c>
      <c r="W123" s="218"/>
      <c r="X123" s="180"/>
      <c r="Y123" s="284"/>
      <c r="Z123" s="187">
        <f t="shared" si="39"/>
        <v>0</v>
      </c>
      <c r="AA123" s="294"/>
      <c r="AB123" s="510"/>
      <c r="AC123" s="510"/>
      <c r="AD123" s="510"/>
      <c r="AE123" s="510"/>
      <c r="AF123" s="510"/>
      <c r="AG123" s="510"/>
      <c r="AH123" s="510"/>
      <c r="AI123" s="510"/>
      <c r="AJ123" s="510"/>
      <c r="AK123" s="510"/>
      <c r="AL123" s="510"/>
      <c r="AM123" s="510"/>
      <c r="AN123" s="291"/>
    </row>
    <row r="124" spans="2:40" ht="14.1" customHeight="1">
      <c r="B124" s="113"/>
      <c r="C124" s="846"/>
      <c r="D124" s="848"/>
      <c r="E124" s="378"/>
      <c r="F124" s="851"/>
      <c r="G124" s="843"/>
      <c r="H124" s="142"/>
      <c r="I124" s="84"/>
      <c r="J124" s="143"/>
      <c r="K124" s="119"/>
      <c r="L124" s="273"/>
      <c r="M124" s="447"/>
      <c r="N124" s="218"/>
      <c r="O124" s="119"/>
      <c r="P124" s="273"/>
      <c r="Q124" s="447"/>
      <c r="R124" s="447"/>
      <c r="S124" s="447"/>
      <c r="T124" s="509"/>
      <c r="U124" s="267"/>
      <c r="V124" s="156">
        <f t="shared" si="38"/>
        <v>0</v>
      </c>
      <c r="W124" s="218"/>
      <c r="X124" s="180"/>
      <c r="Y124" s="284"/>
      <c r="Z124" s="187">
        <f t="shared" si="39"/>
        <v>0</v>
      </c>
      <c r="AA124" s="294"/>
      <c r="AB124" s="510"/>
      <c r="AC124" s="510"/>
      <c r="AD124" s="510"/>
      <c r="AE124" s="510"/>
      <c r="AF124" s="510"/>
      <c r="AG124" s="510"/>
      <c r="AH124" s="510"/>
      <c r="AI124" s="510"/>
      <c r="AJ124" s="510"/>
      <c r="AK124" s="510"/>
      <c r="AL124" s="510"/>
      <c r="AM124" s="510"/>
      <c r="AN124" s="291"/>
    </row>
    <row r="125" spans="2:40" ht="14.1" customHeight="1">
      <c r="B125" s="113"/>
      <c r="C125" s="846"/>
      <c r="D125" s="848"/>
      <c r="E125" s="378"/>
      <c r="F125" s="851"/>
      <c r="G125" s="843"/>
      <c r="H125" s="142"/>
      <c r="I125" s="84"/>
      <c r="J125" s="143"/>
      <c r="K125" s="119"/>
      <c r="L125" s="273"/>
      <c r="M125" s="447"/>
      <c r="N125" s="218"/>
      <c r="O125" s="119"/>
      <c r="P125" s="273"/>
      <c r="Q125" s="447"/>
      <c r="R125" s="447"/>
      <c r="S125" s="447"/>
      <c r="T125" s="509"/>
      <c r="U125" s="267"/>
      <c r="V125" s="156">
        <f t="shared" si="38"/>
        <v>0</v>
      </c>
      <c r="W125" s="218"/>
      <c r="X125" s="180"/>
      <c r="Y125" s="284"/>
      <c r="Z125" s="187">
        <f t="shared" si="39"/>
        <v>0</v>
      </c>
      <c r="AA125" s="294"/>
      <c r="AB125" s="510"/>
      <c r="AC125" s="510"/>
      <c r="AD125" s="510"/>
      <c r="AE125" s="510"/>
      <c r="AF125" s="510"/>
      <c r="AG125" s="510"/>
      <c r="AH125" s="510"/>
      <c r="AI125" s="510"/>
      <c r="AJ125" s="510"/>
      <c r="AK125" s="510"/>
      <c r="AL125" s="510"/>
      <c r="AM125" s="510"/>
      <c r="AN125" s="291"/>
    </row>
    <row r="126" spans="2:40" ht="14.1" customHeight="1">
      <c r="B126" s="113"/>
      <c r="C126" s="846"/>
      <c r="D126" s="848"/>
      <c r="E126" s="378"/>
      <c r="F126" s="851"/>
      <c r="G126" s="843"/>
      <c r="H126" s="142"/>
      <c r="I126" s="84"/>
      <c r="J126" s="143"/>
      <c r="K126" s="119"/>
      <c r="L126" s="273"/>
      <c r="M126" s="447"/>
      <c r="N126" s="218"/>
      <c r="O126" s="119"/>
      <c r="P126" s="273"/>
      <c r="Q126" s="447"/>
      <c r="R126" s="447"/>
      <c r="S126" s="447"/>
      <c r="T126" s="509"/>
      <c r="U126" s="267"/>
      <c r="V126" s="156">
        <f t="shared" si="38"/>
        <v>0</v>
      </c>
      <c r="W126" s="218"/>
      <c r="X126" s="180"/>
      <c r="Y126" s="284"/>
      <c r="Z126" s="187">
        <f t="shared" si="39"/>
        <v>0</v>
      </c>
      <c r="AA126" s="294"/>
      <c r="AB126" s="510"/>
      <c r="AC126" s="510"/>
      <c r="AD126" s="510"/>
      <c r="AE126" s="510"/>
      <c r="AF126" s="510"/>
      <c r="AG126" s="510"/>
      <c r="AH126" s="510"/>
      <c r="AI126" s="510"/>
      <c r="AJ126" s="510"/>
      <c r="AK126" s="510"/>
      <c r="AL126" s="510"/>
      <c r="AM126" s="510"/>
      <c r="AN126" s="291"/>
    </row>
    <row r="127" spans="2:40" ht="14.1" customHeight="1">
      <c r="B127" s="113"/>
      <c r="C127" s="846"/>
      <c r="D127" s="848"/>
      <c r="E127" s="378"/>
      <c r="F127" s="851"/>
      <c r="G127" s="843"/>
      <c r="H127" s="142"/>
      <c r="I127" s="84"/>
      <c r="J127" s="143"/>
      <c r="K127" s="119"/>
      <c r="L127" s="273"/>
      <c r="M127" s="447"/>
      <c r="N127" s="218"/>
      <c r="O127" s="119"/>
      <c r="P127" s="273"/>
      <c r="Q127" s="447"/>
      <c r="R127" s="447"/>
      <c r="S127" s="447"/>
      <c r="T127" s="509"/>
      <c r="U127" s="267"/>
      <c r="V127" s="156">
        <f t="shared" si="38"/>
        <v>0</v>
      </c>
      <c r="W127" s="218"/>
      <c r="X127" s="180"/>
      <c r="Y127" s="284"/>
      <c r="Z127" s="187">
        <f t="shared" si="39"/>
        <v>0</v>
      </c>
      <c r="AA127" s="294"/>
      <c r="AB127" s="510"/>
      <c r="AC127" s="510"/>
      <c r="AD127" s="510"/>
      <c r="AE127" s="510"/>
      <c r="AF127" s="510"/>
      <c r="AG127" s="510"/>
      <c r="AH127" s="510"/>
      <c r="AI127" s="510"/>
      <c r="AJ127" s="510"/>
      <c r="AK127" s="510"/>
      <c r="AL127" s="510"/>
      <c r="AM127" s="510"/>
      <c r="AN127" s="291"/>
    </row>
    <row r="128" spans="2:40" ht="14.1" customHeight="1">
      <c r="B128" s="113"/>
      <c r="C128" s="846"/>
      <c r="D128" s="848"/>
      <c r="E128" s="378"/>
      <c r="F128" s="852"/>
      <c r="G128" s="844"/>
      <c r="H128" s="142"/>
      <c r="I128" s="162"/>
      <c r="J128" s="143"/>
      <c r="K128" s="119"/>
      <c r="L128" s="273"/>
      <c r="M128" s="163"/>
      <c r="N128" s="218"/>
      <c r="O128" s="119"/>
      <c r="P128" s="273"/>
      <c r="Q128" s="163"/>
      <c r="R128" s="163"/>
      <c r="S128" s="163"/>
      <c r="T128" s="233"/>
      <c r="U128" s="267"/>
      <c r="V128" s="164">
        <f>SUM(V122:V127)</f>
        <v>0</v>
      </c>
      <c r="W128" s="218"/>
      <c r="X128" s="180"/>
      <c r="Y128" s="284"/>
      <c r="Z128" s="164">
        <f>SUM(Z122:Z127)</f>
        <v>0</v>
      </c>
      <c r="AA128" s="294"/>
      <c r="AB128" s="164">
        <f t="shared" ref="AB128:AM128" si="40">SUM(AB122:AB127)</f>
        <v>0</v>
      </c>
      <c r="AC128" s="164">
        <f t="shared" si="40"/>
        <v>0</v>
      </c>
      <c r="AD128" s="164">
        <f t="shared" si="40"/>
        <v>0</v>
      </c>
      <c r="AE128" s="164">
        <f t="shared" si="40"/>
        <v>0</v>
      </c>
      <c r="AF128" s="164">
        <f t="shared" si="40"/>
        <v>0</v>
      </c>
      <c r="AG128" s="164">
        <f t="shared" si="40"/>
        <v>0</v>
      </c>
      <c r="AH128" s="164">
        <f t="shared" si="40"/>
        <v>0</v>
      </c>
      <c r="AI128" s="164">
        <f t="shared" si="40"/>
        <v>0</v>
      </c>
      <c r="AJ128" s="164">
        <f t="shared" si="40"/>
        <v>0</v>
      </c>
      <c r="AK128" s="164">
        <f t="shared" si="40"/>
        <v>0</v>
      </c>
      <c r="AL128" s="164">
        <f t="shared" si="40"/>
        <v>0</v>
      </c>
      <c r="AM128" s="164">
        <f t="shared" si="40"/>
        <v>0</v>
      </c>
      <c r="AN128" s="291"/>
    </row>
    <row r="129" spans="2:40" ht="8.1" customHeight="1">
      <c r="B129" s="113"/>
      <c r="C129" s="846"/>
      <c r="D129" s="848"/>
      <c r="E129" s="378"/>
      <c r="F129" s="228"/>
      <c r="G129" s="114"/>
      <c r="H129" s="142"/>
      <c r="I129" s="114"/>
      <c r="J129" s="143"/>
      <c r="K129" s="119"/>
      <c r="L129" s="273"/>
      <c r="M129" s="228"/>
      <c r="N129" s="218"/>
      <c r="O129" s="119"/>
      <c r="P129" s="273"/>
      <c r="Q129" s="228"/>
      <c r="R129" s="228"/>
      <c r="S129" s="228"/>
      <c r="T129" s="238"/>
      <c r="U129" s="114"/>
      <c r="V129" s="161"/>
      <c r="W129" s="218"/>
      <c r="X129" s="180"/>
      <c r="Y129" s="284"/>
      <c r="Z129" s="286"/>
      <c r="AA129" s="290"/>
      <c r="AB129" s="286"/>
      <c r="AC129" s="286"/>
      <c r="AD129" s="286"/>
      <c r="AE129" s="286"/>
      <c r="AF129" s="286"/>
      <c r="AG129" s="286"/>
      <c r="AH129" s="286"/>
      <c r="AI129" s="286"/>
      <c r="AJ129" s="286"/>
      <c r="AK129" s="286"/>
      <c r="AL129" s="286"/>
      <c r="AM129" s="286"/>
      <c r="AN129" s="291"/>
    </row>
    <row r="130" spans="2:40" ht="14.1" customHeight="1">
      <c r="B130" s="113"/>
      <c r="C130" s="846"/>
      <c r="D130" s="848"/>
      <c r="E130" s="378"/>
      <c r="F130" s="850" t="s">
        <v>243</v>
      </c>
      <c r="G130" s="842"/>
      <c r="H130" s="142"/>
      <c r="I130" s="84"/>
      <c r="J130" s="143"/>
      <c r="K130" s="119"/>
      <c r="L130" s="273"/>
      <c r="M130" s="447"/>
      <c r="N130" s="218"/>
      <c r="O130" s="119"/>
      <c r="P130" s="273"/>
      <c r="Q130" s="447"/>
      <c r="R130" s="447"/>
      <c r="S130" s="447"/>
      <c r="T130" s="509"/>
      <c r="U130" s="267"/>
      <c r="V130" s="156">
        <f t="shared" ref="V130:V135" si="41">+S130*T130</f>
        <v>0</v>
      </c>
      <c r="W130" s="218"/>
      <c r="X130" s="180"/>
      <c r="Y130" s="284"/>
      <c r="Z130" s="187">
        <f t="shared" ref="Z130:Z135" si="42">+SUM(AB130:AM130)</f>
        <v>0</v>
      </c>
      <c r="AA130" s="294"/>
      <c r="AB130" s="510"/>
      <c r="AC130" s="510"/>
      <c r="AD130" s="510"/>
      <c r="AE130" s="510"/>
      <c r="AF130" s="510"/>
      <c r="AG130" s="510"/>
      <c r="AH130" s="510"/>
      <c r="AI130" s="510"/>
      <c r="AJ130" s="510"/>
      <c r="AK130" s="510"/>
      <c r="AL130" s="510"/>
      <c r="AM130" s="510"/>
      <c r="AN130" s="291"/>
    </row>
    <row r="131" spans="2:40" ht="14.1" customHeight="1">
      <c r="B131" s="113"/>
      <c r="C131" s="846"/>
      <c r="D131" s="848"/>
      <c r="E131" s="378"/>
      <c r="F131" s="851"/>
      <c r="G131" s="843"/>
      <c r="H131" s="142"/>
      <c r="I131" s="84"/>
      <c r="J131" s="143"/>
      <c r="K131" s="119"/>
      <c r="L131" s="273"/>
      <c r="M131" s="447"/>
      <c r="N131" s="218"/>
      <c r="O131" s="119"/>
      <c r="P131" s="273"/>
      <c r="Q131" s="447"/>
      <c r="R131" s="447"/>
      <c r="S131" s="447"/>
      <c r="T131" s="509"/>
      <c r="U131" s="267"/>
      <c r="V131" s="156">
        <f t="shared" si="41"/>
        <v>0</v>
      </c>
      <c r="W131" s="218"/>
      <c r="X131" s="180"/>
      <c r="Y131" s="284"/>
      <c r="Z131" s="187">
        <f t="shared" si="42"/>
        <v>0</v>
      </c>
      <c r="AA131" s="294"/>
      <c r="AB131" s="510"/>
      <c r="AC131" s="510"/>
      <c r="AD131" s="510"/>
      <c r="AE131" s="510"/>
      <c r="AF131" s="510"/>
      <c r="AG131" s="510"/>
      <c r="AH131" s="510"/>
      <c r="AI131" s="510"/>
      <c r="AJ131" s="510"/>
      <c r="AK131" s="510"/>
      <c r="AL131" s="510"/>
      <c r="AM131" s="510"/>
      <c r="AN131" s="291"/>
    </row>
    <row r="132" spans="2:40" ht="14.1" customHeight="1">
      <c r="B132" s="113"/>
      <c r="C132" s="846"/>
      <c r="D132" s="848"/>
      <c r="E132" s="378"/>
      <c r="F132" s="851"/>
      <c r="G132" s="843"/>
      <c r="H132" s="142"/>
      <c r="I132" s="84"/>
      <c r="J132" s="143"/>
      <c r="K132" s="119"/>
      <c r="L132" s="273"/>
      <c r="M132" s="447"/>
      <c r="N132" s="218"/>
      <c r="O132" s="119"/>
      <c r="P132" s="273"/>
      <c r="Q132" s="447"/>
      <c r="R132" s="447"/>
      <c r="S132" s="447"/>
      <c r="T132" s="509"/>
      <c r="U132" s="267"/>
      <c r="V132" s="156">
        <f t="shared" si="41"/>
        <v>0</v>
      </c>
      <c r="W132" s="218"/>
      <c r="X132" s="180"/>
      <c r="Y132" s="284"/>
      <c r="Z132" s="187">
        <f t="shared" si="42"/>
        <v>0</v>
      </c>
      <c r="AA132" s="294"/>
      <c r="AB132" s="510"/>
      <c r="AC132" s="510"/>
      <c r="AD132" s="510"/>
      <c r="AE132" s="510"/>
      <c r="AF132" s="510"/>
      <c r="AG132" s="510"/>
      <c r="AH132" s="510"/>
      <c r="AI132" s="510"/>
      <c r="AJ132" s="510"/>
      <c r="AK132" s="510"/>
      <c r="AL132" s="510"/>
      <c r="AM132" s="510"/>
      <c r="AN132" s="291"/>
    </row>
    <row r="133" spans="2:40" ht="14.1" customHeight="1">
      <c r="B133" s="113"/>
      <c r="C133" s="846"/>
      <c r="D133" s="848"/>
      <c r="E133" s="378"/>
      <c r="F133" s="851"/>
      <c r="G133" s="843"/>
      <c r="H133" s="142"/>
      <c r="I133" s="84"/>
      <c r="J133" s="143"/>
      <c r="K133" s="119"/>
      <c r="L133" s="273"/>
      <c r="M133" s="447"/>
      <c r="N133" s="218"/>
      <c r="O133" s="119"/>
      <c r="P133" s="273"/>
      <c r="Q133" s="447"/>
      <c r="R133" s="447"/>
      <c r="S133" s="447"/>
      <c r="T133" s="509"/>
      <c r="U133" s="267"/>
      <c r="V133" s="156">
        <f t="shared" si="41"/>
        <v>0</v>
      </c>
      <c r="W133" s="218"/>
      <c r="X133" s="180"/>
      <c r="Y133" s="284"/>
      <c r="Z133" s="187">
        <f t="shared" si="42"/>
        <v>0</v>
      </c>
      <c r="AA133" s="294"/>
      <c r="AB133" s="510"/>
      <c r="AC133" s="510"/>
      <c r="AD133" s="510"/>
      <c r="AE133" s="510"/>
      <c r="AF133" s="510"/>
      <c r="AG133" s="510"/>
      <c r="AH133" s="510"/>
      <c r="AI133" s="510"/>
      <c r="AJ133" s="510"/>
      <c r="AK133" s="510"/>
      <c r="AL133" s="510"/>
      <c r="AM133" s="510"/>
      <c r="AN133" s="291"/>
    </row>
    <row r="134" spans="2:40" ht="14.1" customHeight="1">
      <c r="B134" s="113"/>
      <c r="C134" s="846"/>
      <c r="D134" s="848"/>
      <c r="E134" s="378"/>
      <c r="F134" s="851"/>
      <c r="G134" s="843"/>
      <c r="H134" s="142"/>
      <c r="I134" s="84"/>
      <c r="J134" s="143"/>
      <c r="K134" s="119"/>
      <c r="L134" s="273"/>
      <c r="M134" s="447"/>
      <c r="N134" s="218"/>
      <c r="O134" s="119"/>
      <c r="P134" s="273"/>
      <c r="Q134" s="447"/>
      <c r="R134" s="447"/>
      <c r="S134" s="447"/>
      <c r="T134" s="509"/>
      <c r="U134" s="267"/>
      <c r="V134" s="156">
        <f t="shared" si="41"/>
        <v>0</v>
      </c>
      <c r="W134" s="218"/>
      <c r="X134" s="180"/>
      <c r="Y134" s="284"/>
      <c r="Z134" s="187">
        <f t="shared" si="42"/>
        <v>0</v>
      </c>
      <c r="AA134" s="294"/>
      <c r="AB134" s="510"/>
      <c r="AC134" s="510"/>
      <c r="AD134" s="510"/>
      <c r="AE134" s="510"/>
      <c r="AF134" s="510"/>
      <c r="AG134" s="510"/>
      <c r="AH134" s="510"/>
      <c r="AI134" s="510"/>
      <c r="AJ134" s="510"/>
      <c r="AK134" s="510"/>
      <c r="AL134" s="510"/>
      <c r="AM134" s="510"/>
      <c r="AN134" s="291"/>
    </row>
    <row r="135" spans="2:40" ht="14.1" customHeight="1">
      <c r="B135" s="113"/>
      <c r="C135" s="846"/>
      <c r="D135" s="848"/>
      <c r="E135" s="378"/>
      <c r="F135" s="851"/>
      <c r="G135" s="843"/>
      <c r="H135" s="142"/>
      <c r="I135" s="84"/>
      <c r="J135" s="143"/>
      <c r="K135" s="119"/>
      <c r="L135" s="273"/>
      <c r="M135" s="447"/>
      <c r="N135" s="218"/>
      <c r="O135" s="119"/>
      <c r="P135" s="273"/>
      <c r="Q135" s="447"/>
      <c r="R135" s="447"/>
      <c r="S135" s="447"/>
      <c r="T135" s="509"/>
      <c r="U135" s="267"/>
      <c r="V135" s="156">
        <f t="shared" si="41"/>
        <v>0</v>
      </c>
      <c r="W135" s="218"/>
      <c r="X135" s="180"/>
      <c r="Y135" s="284"/>
      <c r="Z135" s="187">
        <f t="shared" si="42"/>
        <v>0</v>
      </c>
      <c r="AA135" s="294"/>
      <c r="AB135" s="510"/>
      <c r="AC135" s="510"/>
      <c r="AD135" s="510"/>
      <c r="AE135" s="510"/>
      <c r="AF135" s="510"/>
      <c r="AG135" s="510"/>
      <c r="AH135" s="510"/>
      <c r="AI135" s="510"/>
      <c r="AJ135" s="510"/>
      <c r="AK135" s="510"/>
      <c r="AL135" s="510"/>
      <c r="AM135" s="510"/>
      <c r="AN135" s="291"/>
    </row>
    <row r="136" spans="2:40" ht="14.1" customHeight="1">
      <c r="B136" s="113"/>
      <c r="C136" s="846"/>
      <c r="D136" s="848"/>
      <c r="E136" s="378"/>
      <c r="F136" s="852"/>
      <c r="G136" s="844"/>
      <c r="H136" s="142"/>
      <c r="I136" s="162"/>
      <c r="J136" s="143"/>
      <c r="K136" s="119"/>
      <c r="L136" s="273"/>
      <c r="M136" s="163"/>
      <c r="N136" s="218"/>
      <c r="O136" s="119"/>
      <c r="P136" s="273"/>
      <c r="Q136" s="163"/>
      <c r="R136" s="163"/>
      <c r="S136" s="163"/>
      <c r="T136" s="233"/>
      <c r="U136" s="267"/>
      <c r="V136" s="164">
        <f>SUM(V130:V135)</f>
        <v>0</v>
      </c>
      <c r="W136" s="218"/>
      <c r="X136" s="180"/>
      <c r="Y136" s="284"/>
      <c r="Z136" s="164">
        <f>SUM(Z130:Z135)</f>
        <v>0</v>
      </c>
      <c r="AA136" s="294"/>
      <c r="AB136" s="164">
        <f t="shared" ref="AB136:AM136" si="43">SUM(AB130:AB135)</f>
        <v>0</v>
      </c>
      <c r="AC136" s="164">
        <f t="shared" si="43"/>
        <v>0</v>
      </c>
      <c r="AD136" s="164">
        <f t="shared" si="43"/>
        <v>0</v>
      </c>
      <c r="AE136" s="164">
        <f t="shared" si="43"/>
        <v>0</v>
      </c>
      <c r="AF136" s="164">
        <f t="shared" si="43"/>
        <v>0</v>
      </c>
      <c r="AG136" s="164">
        <f t="shared" si="43"/>
        <v>0</v>
      </c>
      <c r="AH136" s="164">
        <f t="shared" si="43"/>
        <v>0</v>
      </c>
      <c r="AI136" s="164">
        <f t="shared" si="43"/>
        <v>0</v>
      </c>
      <c r="AJ136" s="164">
        <f t="shared" si="43"/>
        <v>0</v>
      </c>
      <c r="AK136" s="164">
        <f t="shared" si="43"/>
        <v>0</v>
      </c>
      <c r="AL136" s="164">
        <f t="shared" si="43"/>
        <v>0</v>
      </c>
      <c r="AM136" s="164">
        <f t="shared" si="43"/>
        <v>0</v>
      </c>
      <c r="AN136" s="291"/>
    </row>
    <row r="137" spans="2:40" ht="8.1" customHeight="1">
      <c r="B137" s="113"/>
      <c r="C137" s="846"/>
      <c r="D137" s="848"/>
      <c r="E137" s="378"/>
      <c r="F137" s="228"/>
      <c r="G137" s="114"/>
      <c r="H137" s="142"/>
      <c r="I137" s="114"/>
      <c r="J137" s="143"/>
      <c r="K137" s="119"/>
      <c r="L137" s="273"/>
      <c r="M137" s="228"/>
      <c r="N137" s="218"/>
      <c r="O137" s="119"/>
      <c r="P137" s="273"/>
      <c r="Q137" s="228"/>
      <c r="R137" s="228"/>
      <c r="S137" s="228"/>
      <c r="T137" s="238"/>
      <c r="U137" s="114"/>
      <c r="V137" s="161"/>
      <c r="W137" s="218"/>
      <c r="X137" s="180"/>
      <c r="Y137" s="284"/>
      <c r="Z137" s="286"/>
      <c r="AA137" s="290"/>
      <c r="AB137" s="286"/>
      <c r="AC137" s="286"/>
      <c r="AD137" s="286"/>
      <c r="AE137" s="286"/>
      <c r="AF137" s="286"/>
      <c r="AG137" s="286"/>
      <c r="AH137" s="286"/>
      <c r="AI137" s="286"/>
      <c r="AJ137" s="286"/>
      <c r="AK137" s="286"/>
      <c r="AL137" s="286"/>
      <c r="AM137" s="286"/>
      <c r="AN137" s="291"/>
    </row>
    <row r="138" spans="2:40" ht="14.1" customHeight="1">
      <c r="B138" s="113"/>
      <c r="C138" s="846"/>
      <c r="D138" s="848"/>
      <c r="E138" s="378"/>
      <c r="F138" s="850" t="s">
        <v>244</v>
      </c>
      <c r="G138" s="842"/>
      <c r="H138" s="142"/>
      <c r="I138" s="84"/>
      <c r="J138" s="143"/>
      <c r="K138" s="119"/>
      <c r="L138" s="273"/>
      <c r="M138" s="447"/>
      <c r="N138" s="218"/>
      <c r="O138" s="119"/>
      <c r="P138" s="273"/>
      <c r="Q138" s="447"/>
      <c r="R138" s="447"/>
      <c r="S138" s="447"/>
      <c r="T138" s="509"/>
      <c r="U138" s="267"/>
      <c r="V138" s="156">
        <f t="shared" ref="V138:V143" si="44">+S138*T138</f>
        <v>0</v>
      </c>
      <c r="W138" s="218"/>
      <c r="X138" s="180"/>
      <c r="Y138" s="284"/>
      <c r="Z138" s="187">
        <f t="shared" ref="Z138:Z143" si="45">+SUM(AB138:AM138)</f>
        <v>0</v>
      </c>
      <c r="AA138" s="294"/>
      <c r="AB138" s="510"/>
      <c r="AC138" s="510"/>
      <c r="AD138" s="510"/>
      <c r="AE138" s="510"/>
      <c r="AF138" s="510"/>
      <c r="AG138" s="510"/>
      <c r="AH138" s="510"/>
      <c r="AI138" s="510"/>
      <c r="AJ138" s="510"/>
      <c r="AK138" s="510"/>
      <c r="AL138" s="510"/>
      <c r="AM138" s="510"/>
      <c r="AN138" s="291"/>
    </row>
    <row r="139" spans="2:40" ht="14.1" customHeight="1">
      <c r="B139" s="113"/>
      <c r="C139" s="846"/>
      <c r="D139" s="848"/>
      <c r="E139" s="378"/>
      <c r="F139" s="851"/>
      <c r="G139" s="843"/>
      <c r="H139" s="142"/>
      <c r="I139" s="84"/>
      <c r="J139" s="143"/>
      <c r="K139" s="119"/>
      <c r="L139" s="273"/>
      <c r="M139" s="447"/>
      <c r="N139" s="218"/>
      <c r="O139" s="119"/>
      <c r="P139" s="273"/>
      <c r="Q139" s="447"/>
      <c r="R139" s="447"/>
      <c r="S139" s="447"/>
      <c r="T139" s="509"/>
      <c r="U139" s="267"/>
      <c r="V139" s="156">
        <f t="shared" si="44"/>
        <v>0</v>
      </c>
      <c r="W139" s="218"/>
      <c r="X139" s="180"/>
      <c r="Y139" s="284"/>
      <c r="Z139" s="187">
        <f t="shared" si="45"/>
        <v>0</v>
      </c>
      <c r="AA139" s="294"/>
      <c r="AB139" s="510"/>
      <c r="AC139" s="510"/>
      <c r="AD139" s="510"/>
      <c r="AE139" s="510"/>
      <c r="AF139" s="510"/>
      <c r="AG139" s="510"/>
      <c r="AH139" s="510"/>
      <c r="AI139" s="510"/>
      <c r="AJ139" s="510"/>
      <c r="AK139" s="510"/>
      <c r="AL139" s="510"/>
      <c r="AM139" s="510"/>
      <c r="AN139" s="291"/>
    </row>
    <row r="140" spans="2:40" ht="14.1" customHeight="1">
      <c r="B140" s="113"/>
      <c r="C140" s="846"/>
      <c r="D140" s="848"/>
      <c r="E140" s="378"/>
      <c r="F140" s="851"/>
      <c r="G140" s="843"/>
      <c r="H140" s="142"/>
      <c r="I140" s="84"/>
      <c r="J140" s="143"/>
      <c r="K140" s="119"/>
      <c r="L140" s="273"/>
      <c r="M140" s="447"/>
      <c r="N140" s="218"/>
      <c r="O140" s="119"/>
      <c r="P140" s="273"/>
      <c r="Q140" s="447"/>
      <c r="R140" s="447"/>
      <c r="S140" s="447"/>
      <c r="T140" s="509"/>
      <c r="U140" s="267"/>
      <c r="V140" s="156">
        <f t="shared" si="44"/>
        <v>0</v>
      </c>
      <c r="W140" s="218"/>
      <c r="X140" s="180"/>
      <c r="Y140" s="284"/>
      <c r="Z140" s="187">
        <f t="shared" si="45"/>
        <v>0</v>
      </c>
      <c r="AA140" s="294"/>
      <c r="AB140" s="510"/>
      <c r="AC140" s="510"/>
      <c r="AD140" s="510"/>
      <c r="AE140" s="510"/>
      <c r="AF140" s="510"/>
      <c r="AG140" s="510"/>
      <c r="AH140" s="510"/>
      <c r="AI140" s="510"/>
      <c r="AJ140" s="510"/>
      <c r="AK140" s="510"/>
      <c r="AL140" s="510"/>
      <c r="AM140" s="510"/>
      <c r="AN140" s="291"/>
    </row>
    <row r="141" spans="2:40" ht="14.1" customHeight="1">
      <c r="B141" s="113"/>
      <c r="C141" s="846"/>
      <c r="D141" s="848"/>
      <c r="E141" s="378"/>
      <c r="F141" s="851"/>
      <c r="G141" s="843"/>
      <c r="H141" s="142"/>
      <c r="I141" s="84"/>
      <c r="J141" s="143"/>
      <c r="K141" s="119"/>
      <c r="L141" s="273"/>
      <c r="M141" s="447"/>
      <c r="N141" s="218"/>
      <c r="O141" s="119"/>
      <c r="P141" s="273"/>
      <c r="Q141" s="447"/>
      <c r="R141" s="447"/>
      <c r="S141" s="447"/>
      <c r="T141" s="509"/>
      <c r="U141" s="267"/>
      <c r="V141" s="156">
        <f t="shared" si="44"/>
        <v>0</v>
      </c>
      <c r="W141" s="218"/>
      <c r="X141" s="180"/>
      <c r="Y141" s="284"/>
      <c r="Z141" s="187">
        <f t="shared" si="45"/>
        <v>0</v>
      </c>
      <c r="AA141" s="294"/>
      <c r="AB141" s="510"/>
      <c r="AC141" s="510"/>
      <c r="AD141" s="510"/>
      <c r="AE141" s="510"/>
      <c r="AF141" s="510"/>
      <c r="AG141" s="510"/>
      <c r="AH141" s="510"/>
      <c r="AI141" s="510"/>
      <c r="AJ141" s="510"/>
      <c r="AK141" s="510"/>
      <c r="AL141" s="510"/>
      <c r="AM141" s="510"/>
      <c r="AN141" s="291"/>
    </row>
    <row r="142" spans="2:40" ht="14.1" customHeight="1">
      <c r="B142" s="113"/>
      <c r="C142" s="846"/>
      <c r="D142" s="848"/>
      <c r="E142" s="378"/>
      <c r="F142" s="851"/>
      <c r="G142" s="843"/>
      <c r="H142" s="142"/>
      <c r="I142" s="84"/>
      <c r="J142" s="143"/>
      <c r="K142" s="119"/>
      <c r="L142" s="273"/>
      <c r="M142" s="447"/>
      <c r="N142" s="218"/>
      <c r="O142" s="119"/>
      <c r="P142" s="273"/>
      <c r="Q142" s="447"/>
      <c r="R142" s="447"/>
      <c r="S142" s="447"/>
      <c r="T142" s="509"/>
      <c r="U142" s="267"/>
      <c r="V142" s="156">
        <f t="shared" si="44"/>
        <v>0</v>
      </c>
      <c r="W142" s="218"/>
      <c r="X142" s="180"/>
      <c r="Y142" s="284"/>
      <c r="Z142" s="187">
        <f t="shared" si="45"/>
        <v>0</v>
      </c>
      <c r="AA142" s="294"/>
      <c r="AB142" s="510"/>
      <c r="AC142" s="510"/>
      <c r="AD142" s="510"/>
      <c r="AE142" s="510"/>
      <c r="AF142" s="510"/>
      <c r="AG142" s="510"/>
      <c r="AH142" s="510"/>
      <c r="AI142" s="510"/>
      <c r="AJ142" s="510"/>
      <c r="AK142" s="510"/>
      <c r="AL142" s="510"/>
      <c r="AM142" s="510"/>
      <c r="AN142" s="291"/>
    </row>
    <row r="143" spans="2:40" ht="14.1" customHeight="1">
      <c r="B143" s="113"/>
      <c r="C143" s="846"/>
      <c r="D143" s="848"/>
      <c r="E143" s="378"/>
      <c r="F143" s="851"/>
      <c r="G143" s="843"/>
      <c r="H143" s="142"/>
      <c r="I143" s="84"/>
      <c r="J143" s="143"/>
      <c r="K143" s="119"/>
      <c r="L143" s="273"/>
      <c r="M143" s="447"/>
      <c r="N143" s="218"/>
      <c r="O143" s="119"/>
      <c r="P143" s="273"/>
      <c r="Q143" s="447"/>
      <c r="R143" s="447"/>
      <c r="S143" s="447"/>
      <c r="T143" s="509"/>
      <c r="U143" s="267"/>
      <c r="V143" s="156">
        <f t="shared" si="44"/>
        <v>0</v>
      </c>
      <c r="W143" s="218"/>
      <c r="X143" s="180"/>
      <c r="Y143" s="284"/>
      <c r="Z143" s="187">
        <f t="shared" si="45"/>
        <v>0</v>
      </c>
      <c r="AA143" s="294"/>
      <c r="AB143" s="510"/>
      <c r="AC143" s="510"/>
      <c r="AD143" s="510"/>
      <c r="AE143" s="510"/>
      <c r="AF143" s="510"/>
      <c r="AG143" s="510"/>
      <c r="AH143" s="510"/>
      <c r="AI143" s="510"/>
      <c r="AJ143" s="510"/>
      <c r="AK143" s="510"/>
      <c r="AL143" s="510"/>
      <c r="AM143" s="510"/>
      <c r="AN143" s="291"/>
    </row>
    <row r="144" spans="2:40" ht="14.1" customHeight="1">
      <c r="B144" s="113"/>
      <c r="C144" s="846"/>
      <c r="D144" s="848"/>
      <c r="E144" s="378"/>
      <c r="F144" s="852"/>
      <c r="G144" s="844"/>
      <c r="H144" s="142"/>
      <c r="I144" s="162"/>
      <c r="J144" s="143"/>
      <c r="K144" s="119"/>
      <c r="L144" s="273"/>
      <c r="M144" s="163"/>
      <c r="N144" s="218"/>
      <c r="O144" s="119"/>
      <c r="P144" s="273"/>
      <c r="Q144" s="163"/>
      <c r="R144" s="163"/>
      <c r="S144" s="163"/>
      <c r="T144" s="233"/>
      <c r="U144" s="267"/>
      <c r="V144" s="164">
        <f>SUM(V138:V143)</f>
        <v>0</v>
      </c>
      <c r="W144" s="218"/>
      <c r="X144" s="180"/>
      <c r="Y144" s="284"/>
      <c r="Z144" s="164">
        <f>SUM(Z138:Z143)</f>
        <v>0</v>
      </c>
      <c r="AA144" s="294"/>
      <c r="AB144" s="164">
        <f t="shared" ref="AB144:AM144" si="46">SUM(AB138:AB143)</f>
        <v>0</v>
      </c>
      <c r="AC144" s="164">
        <f t="shared" si="46"/>
        <v>0</v>
      </c>
      <c r="AD144" s="164">
        <f t="shared" si="46"/>
        <v>0</v>
      </c>
      <c r="AE144" s="164">
        <f t="shared" si="46"/>
        <v>0</v>
      </c>
      <c r="AF144" s="164">
        <f t="shared" si="46"/>
        <v>0</v>
      </c>
      <c r="AG144" s="164">
        <f t="shared" si="46"/>
        <v>0</v>
      </c>
      <c r="AH144" s="164">
        <f t="shared" si="46"/>
        <v>0</v>
      </c>
      <c r="AI144" s="164">
        <f t="shared" si="46"/>
        <v>0</v>
      </c>
      <c r="AJ144" s="164">
        <f t="shared" si="46"/>
        <v>0</v>
      </c>
      <c r="AK144" s="164">
        <f t="shared" si="46"/>
        <v>0</v>
      </c>
      <c r="AL144" s="164">
        <f t="shared" si="46"/>
        <v>0</v>
      </c>
      <c r="AM144" s="164">
        <f t="shared" si="46"/>
        <v>0</v>
      </c>
      <c r="AN144" s="291"/>
    </row>
    <row r="145" spans="2:40" ht="8.1" customHeight="1">
      <c r="B145" s="113"/>
      <c r="C145" s="846"/>
      <c r="D145" s="848"/>
      <c r="E145" s="378"/>
      <c r="F145" s="228"/>
      <c r="G145" s="114"/>
      <c r="H145" s="142"/>
      <c r="I145" s="114"/>
      <c r="J145" s="143"/>
      <c r="K145" s="119"/>
      <c r="L145" s="273"/>
      <c r="M145" s="228"/>
      <c r="N145" s="218"/>
      <c r="O145" s="119"/>
      <c r="P145" s="273"/>
      <c r="Q145" s="228"/>
      <c r="R145" s="228"/>
      <c r="S145" s="228"/>
      <c r="T145" s="238"/>
      <c r="U145" s="114"/>
      <c r="V145" s="161"/>
      <c r="W145" s="218"/>
      <c r="X145" s="180"/>
      <c r="Y145" s="284"/>
      <c r="Z145" s="286"/>
      <c r="AA145" s="290"/>
      <c r="AB145" s="286"/>
      <c r="AC145" s="286"/>
      <c r="AD145" s="286"/>
      <c r="AE145" s="286"/>
      <c r="AF145" s="286"/>
      <c r="AG145" s="286"/>
      <c r="AH145" s="286"/>
      <c r="AI145" s="286"/>
      <c r="AJ145" s="286"/>
      <c r="AK145" s="286"/>
      <c r="AL145" s="286"/>
      <c r="AM145" s="286"/>
      <c r="AN145" s="291"/>
    </row>
    <row r="146" spans="2:40" ht="14.1" customHeight="1">
      <c r="B146" s="113"/>
      <c r="C146" s="846"/>
      <c r="D146" s="848"/>
      <c r="E146" s="378"/>
      <c r="F146" s="850" t="s">
        <v>245</v>
      </c>
      <c r="G146" s="842"/>
      <c r="H146" s="142"/>
      <c r="I146" s="84"/>
      <c r="J146" s="143"/>
      <c r="K146" s="119"/>
      <c r="L146" s="273"/>
      <c r="M146" s="447"/>
      <c r="N146" s="218"/>
      <c r="O146" s="119"/>
      <c r="P146" s="273"/>
      <c r="Q146" s="447"/>
      <c r="R146" s="447"/>
      <c r="S146" s="447"/>
      <c r="T146" s="509"/>
      <c r="U146" s="267"/>
      <c r="V146" s="156">
        <f t="shared" ref="V146:V151" si="47">+S146*T146</f>
        <v>0</v>
      </c>
      <c r="W146" s="218"/>
      <c r="X146" s="180"/>
      <c r="Y146" s="284"/>
      <c r="Z146" s="187">
        <f t="shared" ref="Z146:Z151" si="48">+SUM(AB146:AM146)</f>
        <v>0</v>
      </c>
      <c r="AA146" s="294"/>
      <c r="AB146" s="510"/>
      <c r="AC146" s="510"/>
      <c r="AD146" s="510"/>
      <c r="AE146" s="510"/>
      <c r="AF146" s="510"/>
      <c r="AG146" s="510"/>
      <c r="AH146" s="510"/>
      <c r="AI146" s="510"/>
      <c r="AJ146" s="510"/>
      <c r="AK146" s="510"/>
      <c r="AL146" s="510"/>
      <c r="AM146" s="510"/>
      <c r="AN146" s="291"/>
    </row>
    <row r="147" spans="2:40" ht="14.1" customHeight="1">
      <c r="B147" s="113"/>
      <c r="C147" s="846"/>
      <c r="D147" s="848"/>
      <c r="E147" s="378"/>
      <c r="F147" s="851"/>
      <c r="G147" s="843"/>
      <c r="H147" s="142"/>
      <c r="I147" s="84"/>
      <c r="J147" s="143"/>
      <c r="K147" s="119"/>
      <c r="L147" s="273"/>
      <c r="M147" s="447"/>
      <c r="N147" s="218"/>
      <c r="O147" s="119"/>
      <c r="P147" s="273"/>
      <c r="Q147" s="447"/>
      <c r="R147" s="447"/>
      <c r="S147" s="447"/>
      <c r="T147" s="509"/>
      <c r="U147" s="267"/>
      <c r="V147" s="156">
        <f t="shared" si="47"/>
        <v>0</v>
      </c>
      <c r="W147" s="218"/>
      <c r="X147" s="180"/>
      <c r="Y147" s="284"/>
      <c r="Z147" s="187">
        <f t="shared" si="48"/>
        <v>0</v>
      </c>
      <c r="AA147" s="294"/>
      <c r="AB147" s="510"/>
      <c r="AC147" s="510"/>
      <c r="AD147" s="510"/>
      <c r="AE147" s="510"/>
      <c r="AF147" s="510"/>
      <c r="AG147" s="510"/>
      <c r="AH147" s="510"/>
      <c r="AI147" s="510"/>
      <c r="AJ147" s="510"/>
      <c r="AK147" s="510"/>
      <c r="AL147" s="510"/>
      <c r="AM147" s="510"/>
      <c r="AN147" s="291"/>
    </row>
    <row r="148" spans="2:40" ht="14.1" customHeight="1">
      <c r="B148" s="113"/>
      <c r="C148" s="846"/>
      <c r="D148" s="848"/>
      <c r="E148" s="378"/>
      <c r="F148" s="851"/>
      <c r="G148" s="843"/>
      <c r="H148" s="142"/>
      <c r="I148" s="84"/>
      <c r="J148" s="143"/>
      <c r="K148" s="119"/>
      <c r="L148" s="273"/>
      <c r="M148" s="447"/>
      <c r="N148" s="218"/>
      <c r="O148" s="119"/>
      <c r="P148" s="273"/>
      <c r="Q148" s="447"/>
      <c r="R148" s="447"/>
      <c r="S148" s="447"/>
      <c r="T148" s="509"/>
      <c r="U148" s="267"/>
      <c r="V148" s="156">
        <f t="shared" si="47"/>
        <v>0</v>
      </c>
      <c r="W148" s="218"/>
      <c r="X148" s="180"/>
      <c r="Y148" s="284"/>
      <c r="Z148" s="187">
        <f t="shared" si="48"/>
        <v>0</v>
      </c>
      <c r="AA148" s="294"/>
      <c r="AB148" s="510"/>
      <c r="AC148" s="510"/>
      <c r="AD148" s="510"/>
      <c r="AE148" s="510"/>
      <c r="AF148" s="510"/>
      <c r="AG148" s="510"/>
      <c r="AH148" s="510"/>
      <c r="AI148" s="510"/>
      <c r="AJ148" s="510"/>
      <c r="AK148" s="510"/>
      <c r="AL148" s="510"/>
      <c r="AM148" s="510"/>
      <c r="AN148" s="291"/>
    </row>
    <row r="149" spans="2:40" ht="14.1" customHeight="1">
      <c r="B149" s="113"/>
      <c r="C149" s="846"/>
      <c r="D149" s="848"/>
      <c r="E149" s="378"/>
      <c r="F149" s="851"/>
      <c r="G149" s="843"/>
      <c r="H149" s="142"/>
      <c r="I149" s="84"/>
      <c r="J149" s="143"/>
      <c r="K149" s="119"/>
      <c r="L149" s="273"/>
      <c r="M149" s="447"/>
      <c r="N149" s="218"/>
      <c r="O149" s="119"/>
      <c r="P149" s="273"/>
      <c r="Q149" s="447"/>
      <c r="R149" s="447"/>
      <c r="S149" s="447"/>
      <c r="T149" s="509"/>
      <c r="U149" s="267"/>
      <c r="V149" s="156">
        <f t="shared" si="47"/>
        <v>0</v>
      </c>
      <c r="W149" s="218"/>
      <c r="X149" s="180"/>
      <c r="Y149" s="284"/>
      <c r="Z149" s="187">
        <f t="shared" si="48"/>
        <v>0</v>
      </c>
      <c r="AA149" s="294"/>
      <c r="AB149" s="510"/>
      <c r="AC149" s="510"/>
      <c r="AD149" s="510"/>
      <c r="AE149" s="510"/>
      <c r="AF149" s="510"/>
      <c r="AG149" s="510"/>
      <c r="AH149" s="510"/>
      <c r="AI149" s="510"/>
      <c r="AJ149" s="510"/>
      <c r="AK149" s="510"/>
      <c r="AL149" s="510"/>
      <c r="AM149" s="510"/>
      <c r="AN149" s="291"/>
    </row>
    <row r="150" spans="2:40" ht="14.1" customHeight="1">
      <c r="B150" s="113"/>
      <c r="C150" s="846"/>
      <c r="D150" s="848"/>
      <c r="E150" s="378"/>
      <c r="F150" s="851"/>
      <c r="G150" s="843"/>
      <c r="H150" s="142"/>
      <c r="I150" s="84"/>
      <c r="J150" s="143"/>
      <c r="K150" s="119"/>
      <c r="L150" s="273"/>
      <c r="M150" s="447"/>
      <c r="N150" s="218"/>
      <c r="O150" s="119"/>
      <c r="P150" s="273"/>
      <c r="Q150" s="447"/>
      <c r="R150" s="447"/>
      <c r="S150" s="447"/>
      <c r="T150" s="509"/>
      <c r="U150" s="267"/>
      <c r="V150" s="156">
        <f t="shared" si="47"/>
        <v>0</v>
      </c>
      <c r="W150" s="218"/>
      <c r="X150" s="180"/>
      <c r="Y150" s="284"/>
      <c r="Z150" s="187">
        <f t="shared" si="48"/>
        <v>0</v>
      </c>
      <c r="AA150" s="294"/>
      <c r="AB150" s="510"/>
      <c r="AC150" s="510"/>
      <c r="AD150" s="510"/>
      <c r="AE150" s="510"/>
      <c r="AF150" s="510"/>
      <c r="AG150" s="510"/>
      <c r="AH150" s="510"/>
      <c r="AI150" s="510"/>
      <c r="AJ150" s="510"/>
      <c r="AK150" s="510"/>
      <c r="AL150" s="510"/>
      <c r="AM150" s="510"/>
      <c r="AN150" s="291"/>
    </row>
    <row r="151" spans="2:40" ht="14.1" customHeight="1">
      <c r="B151" s="113"/>
      <c r="C151" s="846"/>
      <c r="D151" s="848"/>
      <c r="E151" s="378"/>
      <c r="F151" s="851"/>
      <c r="G151" s="843"/>
      <c r="H151" s="142"/>
      <c r="I151" s="84"/>
      <c r="J151" s="143"/>
      <c r="K151" s="119"/>
      <c r="L151" s="273"/>
      <c r="M151" s="447"/>
      <c r="N151" s="218"/>
      <c r="O151" s="119"/>
      <c r="P151" s="273"/>
      <c r="Q151" s="447"/>
      <c r="R151" s="447"/>
      <c r="S151" s="447"/>
      <c r="T151" s="509"/>
      <c r="U151" s="267"/>
      <c r="V151" s="156">
        <f t="shared" si="47"/>
        <v>0</v>
      </c>
      <c r="W151" s="218"/>
      <c r="X151" s="180"/>
      <c r="Y151" s="284"/>
      <c r="Z151" s="187">
        <f t="shared" si="48"/>
        <v>0</v>
      </c>
      <c r="AA151" s="294"/>
      <c r="AB151" s="510"/>
      <c r="AC151" s="510"/>
      <c r="AD151" s="510"/>
      <c r="AE151" s="510"/>
      <c r="AF151" s="510"/>
      <c r="AG151" s="510"/>
      <c r="AH151" s="510"/>
      <c r="AI151" s="510"/>
      <c r="AJ151" s="510"/>
      <c r="AK151" s="510"/>
      <c r="AL151" s="510"/>
      <c r="AM151" s="510"/>
      <c r="AN151" s="291"/>
    </row>
    <row r="152" spans="2:40" ht="14.1" customHeight="1">
      <c r="B152" s="113"/>
      <c r="C152" s="846"/>
      <c r="D152" s="848"/>
      <c r="E152" s="378"/>
      <c r="F152" s="852"/>
      <c r="G152" s="844"/>
      <c r="H152" s="142"/>
      <c r="I152" s="162"/>
      <c r="J152" s="143"/>
      <c r="K152" s="119"/>
      <c r="L152" s="273"/>
      <c r="M152" s="163"/>
      <c r="N152" s="218"/>
      <c r="O152" s="119"/>
      <c r="P152" s="273"/>
      <c r="Q152" s="163"/>
      <c r="R152" s="163"/>
      <c r="S152" s="163"/>
      <c r="T152" s="233"/>
      <c r="U152" s="267"/>
      <c r="V152" s="164">
        <f>SUM(V146:V151)</f>
        <v>0</v>
      </c>
      <c r="W152" s="218"/>
      <c r="X152" s="180"/>
      <c r="Y152" s="284"/>
      <c r="Z152" s="164">
        <f>SUM(Z146:Z151)</f>
        <v>0</v>
      </c>
      <c r="AA152" s="294"/>
      <c r="AB152" s="164">
        <f t="shared" ref="AB152:AM152" si="49">SUM(AB146:AB151)</f>
        <v>0</v>
      </c>
      <c r="AC152" s="164">
        <f t="shared" si="49"/>
        <v>0</v>
      </c>
      <c r="AD152" s="164">
        <f t="shared" si="49"/>
        <v>0</v>
      </c>
      <c r="AE152" s="164">
        <f t="shared" si="49"/>
        <v>0</v>
      </c>
      <c r="AF152" s="164">
        <f t="shared" si="49"/>
        <v>0</v>
      </c>
      <c r="AG152" s="164">
        <f t="shared" si="49"/>
        <v>0</v>
      </c>
      <c r="AH152" s="164">
        <f t="shared" si="49"/>
        <v>0</v>
      </c>
      <c r="AI152" s="164">
        <f t="shared" si="49"/>
        <v>0</v>
      </c>
      <c r="AJ152" s="164">
        <f t="shared" si="49"/>
        <v>0</v>
      </c>
      <c r="AK152" s="164">
        <f t="shared" si="49"/>
        <v>0</v>
      </c>
      <c r="AL152" s="164">
        <f t="shared" si="49"/>
        <v>0</v>
      </c>
      <c r="AM152" s="164">
        <f t="shared" si="49"/>
        <v>0</v>
      </c>
      <c r="AN152" s="291"/>
    </row>
    <row r="153" spans="2:40" ht="8.1" customHeight="1">
      <c r="B153" s="113"/>
      <c r="C153" s="846"/>
      <c r="D153" s="848"/>
      <c r="E153" s="378"/>
      <c r="F153" s="228"/>
      <c r="G153" s="114"/>
      <c r="H153" s="142"/>
      <c r="I153" s="114"/>
      <c r="J153" s="143"/>
      <c r="K153" s="119"/>
      <c r="L153" s="273"/>
      <c r="M153" s="228"/>
      <c r="N153" s="218"/>
      <c r="O153" s="119"/>
      <c r="P153" s="273"/>
      <c r="Q153" s="228"/>
      <c r="R153" s="228"/>
      <c r="S153" s="228"/>
      <c r="T153" s="238"/>
      <c r="U153" s="114"/>
      <c r="V153" s="161"/>
      <c r="W153" s="218"/>
      <c r="X153" s="180"/>
      <c r="Y153" s="284"/>
      <c r="Z153" s="286"/>
      <c r="AA153" s="290"/>
      <c r="AB153" s="286"/>
      <c r="AC153" s="286"/>
      <c r="AD153" s="286"/>
      <c r="AE153" s="286"/>
      <c r="AF153" s="286"/>
      <c r="AG153" s="286"/>
      <c r="AH153" s="286"/>
      <c r="AI153" s="286"/>
      <c r="AJ153" s="286"/>
      <c r="AK153" s="286"/>
      <c r="AL153" s="286"/>
      <c r="AM153" s="286"/>
      <c r="AN153" s="291"/>
    </row>
    <row r="154" spans="2:40" ht="14.1" customHeight="1">
      <c r="B154" s="113"/>
      <c r="C154" s="846"/>
      <c r="D154" s="848"/>
      <c r="E154" s="378"/>
      <c r="F154" s="850" t="s">
        <v>246</v>
      </c>
      <c r="G154" s="842"/>
      <c r="H154" s="142"/>
      <c r="I154" s="84"/>
      <c r="J154" s="143"/>
      <c r="K154" s="119"/>
      <c r="L154" s="273"/>
      <c r="M154" s="447"/>
      <c r="N154" s="218"/>
      <c r="O154" s="119"/>
      <c r="P154" s="273"/>
      <c r="Q154" s="447"/>
      <c r="R154" s="447"/>
      <c r="S154" s="447"/>
      <c r="T154" s="509"/>
      <c r="U154" s="267"/>
      <c r="V154" s="156">
        <f t="shared" ref="V154:V159" si="50">+S154*T154</f>
        <v>0</v>
      </c>
      <c r="W154" s="218"/>
      <c r="X154" s="180"/>
      <c r="Y154" s="284"/>
      <c r="Z154" s="187">
        <f t="shared" ref="Z154:Z159" si="51">+SUM(AB154:AM154)</f>
        <v>0</v>
      </c>
      <c r="AA154" s="294"/>
      <c r="AB154" s="510"/>
      <c r="AC154" s="510"/>
      <c r="AD154" s="510"/>
      <c r="AE154" s="510"/>
      <c r="AF154" s="510"/>
      <c r="AG154" s="510"/>
      <c r="AH154" s="510"/>
      <c r="AI154" s="510"/>
      <c r="AJ154" s="510"/>
      <c r="AK154" s="510"/>
      <c r="AL154" s="510"/>
      <c r="AM154" s="510"/>
      <c r="AN154" s="291"/>
    </row>
    <row r="155" spans="2:40" ht="14.1" customHeight="1">
      <c r="B155" s="113"/>
      <c r="C155" s="846"/>
      <c r="D155" s="848"/>
      <c r="E155" s="378"/>
      <c r="F155" s="851"/>
      <c r="G155" s="843"/>
      <c r="H155" s="142"/>
      <c r="I155" s="84"/>
      <c r="J155" s="143"/>
      <c r="K155" s="119"/>
      <c r="L155" s="273"/>
      <c r="M155" s="447"/>
      <c r="N155" s="218"/>
      <c r="O155" s="119"/>
      <c r="P155" s="273"/>
      <c r="Q155" s="447"/>
      <c r="R155" s="447"/>
      <c r="S155" s="447"/>
      <c r="T155" s="509"/>
      <c r="U155" s="267"/>
      <c r="V155" s="156">
        <f t="shared" si="50"/>
        <v>0</v>
      </c>
      <c r="W155" s="218"/>
      <c r="X155" s="180"/>
      <c r="Y155" s="284"/>
      <c r="Z155" s="187">
        <f t="shared" si="51"/>
        <v>0</v>
      </c>
      <c r="AA155" s="294"/>
      <c r="AB155" s="510"/>
      <c r="AC155" s="510"/>
      <c r="AD155" s="510"/>
      <c r="AE155" s="510"/>
      <c r="AF155" s="510"/>
      <c r="AG155" s="510"/>
      <c r="AH155" s="510"/>
      <c r="AI155" s="510"/>
      <c r="AJ155" s="510"/>
      <c r="AK155" s="510"/>
      <c r="AL155" s="510"/>
      <c r="AM155" s="510"/>
      <c r="AN155" s="291"/>
    </row>
    <row r="156" spans="2:40" ht="14.1" customHeight="1">
      <c r="B156" s="113"/>
      <c r="C156" s="846"/>
      <c r="D156" s="848"/>
      <c r="E156" s="378"/>
      <c r="F156" s="851"/>
      <c r="G156" s="843"/>
      <c r="H156" s="142"/>
      <c r="I156" s="84"/>
      <c r="J156" s="143"/>
      <c r="K156" s="119"/>
      <c r="L156" s="273"/>
      <c r="M156" s="447"/>
      <c r="N156" s="218"/>
      <c r="O156" s="119"/>
      <c r="P156" s="273"/>
      <c r="Q156" s="447"/>
      <c r="R156" s="447"/>
      <c r="S156" s="447"/>
      <c r="T156" s="509"/>
      <c r="U156" s="267"/>
      <c r="V156" s="156">
        <f t="shared" si="50"/>
        <v>0</v>
      </c>
      <c r="W156" s="218"/>
      <c r="X156" s="180"/>
      <c r="Y156" s="284"/>
      <c r="Z156" s="187">
        <f t="shared" si="51"/>
        <v>0</v>
      </c>
      <c r="AA156" s="294"/>
      <c r="AB156" s="510"/>
      <c r="AC156" s="510"/>
      <c r="AD156" s="510"/>
      <c r="AE156" s="510"/>
      <c r="AF156" s="510"/>
      <c r="AG156" s="510"/>
      <c r="AH156" s="510"/>
      <c r="AI156" s="510"/>
      <c r="AJ156" s="510"/>
      <c r="AK156" s="510"/>
      <c r="AL156" s="510"/>
      <c r="AM156" s="510"/>
      <c r="AN156" s="291"/>
    </row>
    <row r="157" spans="2:40" ht="14.1" customHeight="1">
      <c r="B157" s="113"/>
      <c r="C157" s="846"/>
      <c r="D157" s="848"/>
      <c r="E157" s="378"/>
      <c r="F157" s="851"/>
      <c r="G157" s="843"/>
      <c r="H157" s="142"/>
      <c r="I157" s="84"/>
      <c r="J157" s="143"/>
      <c r="K157" s="119"/>
      <c r="L157" s="273"/>
      <c r="M157" s="447"/>
      <c r="N157" s="218"/>
      <c r="O157" s="119"/>
      <c r="P157" s="273"/>
      <c r="Q157" s="447"/>
      <c r="R157" s="447"/>
      <c r="S157" s="447"/>
      <c r="T157" s="509"/>
      <c r="U157" s="267"/>
      <c r="V157" s="156">
        <f t="shared" si="50"/>
        <v>0</v>
      </c>
      <c r="W157" s="218"/>
      <c r="X157" s="180"/>
      <c r="Y157" s="284"/>
      <c r="Z157" s="187">
        <f t="shared" si="51"/>
        <v>0</v>
      </c>
      <c r="AA157" s="294"/>
      <c r="AB157" s="510"/>
      <c r="AC157" s="510"/>
      <c r="AD157" s="510"/>
      <c r="AE157" s="510"/>
      <c r="AF157" s="510"/>
      <c r="AG157" s="510"/>
      <c r="AH157" s="510"/>
      <c r="AI157" s="510"/>
      <c r="AJ157" s="510"/>
      <c r="AK157" s="510"/>
      <c r="AL157" s="510"/>
      <c r="AM157" s="510"/>
      <c r="AN157" s="291"/>
    </row>
    <row r="158" spans="2:40" ht="14.1" customHeight="1">
      <c r="B158" s="113"/>
      <c r="C158" s="846"/>
      <c r="D158" s="848"/>
      <c r="E158" s="378"/>
      <c r="F158" s="851"/>
      <c r="G158" s="843"/>
      <c r="H158" s="142"/>
      <c r="I158" s="84"/>
      <c r="J158" s="143"/>
      <c r="K158" s="119"/>
      <c r="L158" s="273"/>
      <c r="M158" s="447"/>
      <c r="N158" s="218"/>
      <c r="O158" s="119"/>
      <c r="P158" s="273"/>
      <c r="Q158" s="447"/>
      <c r="R158" s="447"/>
      <c r="S158" s="447"/>
      <c r="T158" s="509"/>
      <c r="U158" s="267"/>
      <c r="V158" s="156">
        <f t="shared" si="50"/>
        <v>0</v>
      </c>
      <c r="W158" s="218"/>
      <c r="X158" s="180"/>
      <c r="Y158" s="284"/>
      <c r="Z158" s="187">
        <f t="shared" si="51"/>
        <v>0</v>
      </c>
      <c r="AA158" s="294"/>
      <c r="AB158" s="510"/>
      <c r="AC158" s="510"/>
      <c r="AD158" s="510"/>
      <c r="AE158" s="510"/>
      <c r="AF158" s="510"/>
      <c r="AG158" s="510"/>
      <c r="AH158" s="510"/>
      <c r="AI158" s="510"/>
      <c r="AJ158" s="510"/>
      <c r="AK158" s="510"/>
      <c r="AL158" s="510"/>
      <c r="AM158" s="510"/>
      <c r="AN158" s="291"/>
    </row>
    <row r="159" spans="2:40" ht="14.1" customHeight="1">
      <c r="B159" s="113"/>
      <c r="C159" s="846"/>
      <c r="D159" s="848"/>
      <c r="E159" s="378"/>
      <c r="F159" s="851"/>
      <c r="G159" s="843"/>
      <c r="H159" s="142"/>
      <c r="I159" s="84"/>
      <c r="J159" s="143"/>
      <c r="K159" s="119"/>
      <c r="L159" s="273"/>
      <c r="M159" s="447"/>
      <c r="N159" s="218"/>
      <c r="O159" s="119"/>
      <c r="P159" s="273"/>
      <c r="Q159" s="447"/>
      <c r="R159" s="447"/>
      <c r="S159" s="447"/>
      <c r="T159" s="509"/>
      <c r="U159" s="267"/>
      <c r="V159" s="156">
        <f t="shared" si="50"/>
        <v>0</v>
      </c>
      <c r="W159" s="218"/>
      <c r="X159" s="180"/>
      <c r="Y159" s="284"/>
      <c r="Z159" s="187">
        <f t="shared" si="51"/>
        <v>0</v>
      </c>
      <c r="AA159" s="294"/>
      <c r="AB159" s="510"/>
      <c r="AC159" s="510"/>
      <c r="AD159" s="510"/>
      <c r="AE159" s="510"/>
      <c r="AF159" s="510"/>
      <c r="AG159" s="510"/>
      <c r="AH159" s="510"/>
      <c r="AI159" s="510"/>
      <c r="AJ159" s="510"/>
      <c r="AK159" s="510"/>
      <c r="AL159" s="510"/>
      <c r="AM159" s="510"/>
      <c r="AN159" s="291"/>
    </row>
    <row r="160" spans="2:40" ht="14.1" customHeight="1">
      <c r="B160" s="113"/>
      <c r="C160" s="846"/>
      <c r="D160" s="848"/>
      <c r="E160" s="378"/>
      <c r="F160" s="852"/>
      <c r="G160" s="844"/>
      <c r="H160" s="142"/>
      <c r="I160" s="162"/>
      <c r="J160" s="143"/>
      <c r="K160" s="119"/>
      <c r="L160" s="273"/>
      <c r="M160" s="163"/>
      <c r="N160" s="218"/>
      <c r="O160" s="119"/>
      <c r="P160" s="273"/>
      <c r="Q160" s="163"/>
      <c r="R160" s="163"/>
      <c r="S160" s="163"/>
      <c r="T160" s="233"/>
      <c r="U160" s="267"/>
      <c r="V160" s="164">
        <f>SUM(V154:V159)</f>
        <v>0</v>
      </c>
      <c r="W160" s="218"/>
      <c r="X160" s="180"/>
      <c r="Y160" s="284"/>
      <c r="Z160" s="164">
        <f>SUM(Z154:Z159)</f>
        <v>0</v>
      </c>
      <c r="AA160" s="294"/>
      <c r="AB160" s="164">
        <f t="shared" ref="AB160:AM160" si="52">SUM(AB154:AB159)</f>
        <v>0</v>
      </c>
      <c r="AC160" s="164">
        <f t="shared" si="52"/>
        <v>0</v>
      </c>
      <c r="AD160" s="164">
        <f t="shared" si="52"/>
        <v>0</v>
      </c>
      <c r="AE160" s="164">
        <f t="shared" si="52"/>
        <v>0</v>
      </c>
      <c r="AF160" s="164">
        <f t="shared" si="52"/>
        <v>0</v>
      </c>
      <c r="AG160" s="164">
        <f t="shared" si="52"/>
        <v>0</v>
      </c>
      <c r="AH160" s="164">
        <f t="shared" si="52"/>
        <v>0</v>
      </c>
      <c r="AI160" s="164">
        <f t="shared" si="52"/>
        <v>0</v>
      </c>
      <c r="AJ160" s="164">
        <f t="shared" si="52"/>
        <v>0</v>
      </c>
      <c r="AK160" s="164">
        <f t="shared" si="52"/>
        <v>0</v>
      </c>
      <c r="AL160" s="164">
        <f t="shared" si="52"/>
        <v>0</v>
      </c>
      <c r="AM160" s="164">
        <f t="shared" si="52"/>
        <v>0</v>
      </c>
      <c r="AN160" s="291"/>
    </row>
    <row r="161" spans="2:40" ht="8.1" customHeight="1">
      <c r="B161" s="113"/>
      <c r="C161" s="846"/>
      <c r="D161" s="848"/>
      <c r="E161" s="378"/>
      <c r="F161" s="228"/>
      <c r="G161" s="114"/>
      <c r="H161" s="142"/>
      <c r="I161" s="114"/>
      <c r="J161" s="143"/>
      <c r="K161" s="119"/>
      <c r="L161" s="273"/>
      <c r="M161" s="228"/>
      <c r="N161" s="218"/>
      <c r="O161" s="119"/>
      <c r="P161" s="273"/>
      <c r="Q161" s="228"/>
      <c r="R161" s="228"/>
      <c r="S161" s="228"/>
      <c r="T161" s="238"/>
      <c r="U161" s="114"/>
      <c r="V161" s="161"/>
      <c r="W161" s="218"/>
      <c r="X161" s="180"/>
      <c r="Y161" s="284"/>
      <c r="Z161" s="286"/>
      <c r="AA161" s="290"/>
      <c r="AB161" s="286"/>
      <c r="AC161" s="286"/>
      <c r="AD161" s="286"/>
      <c r="AE161" s="286"/>
      <c r="AF161" s="286"/>
      <c r="AG161" s="286"/>
      <c r="AH161" s="286"/>
      <c r="AI161" s="286"/>
      <c r="AJ161" s="286"/>
      <c r="AK161" s="286"/>
      <c r="AL161" s="286"/>
      <c r="AM161" s="286"/>
      <c r="AN161" s="291"/>
    </row>
    <row r="162" spans="2:40" ht="14.1" customHeight="1">
      <c r="B162" s="113"/>
      <c r="C162" s="846"/>
      <c r="D162" s="848"/>
      <c r="E162" s="378"/>
      <c r="F162" s="850" t="s">
        <v>247</v>
      </c>
      <c r="G162" s="842"/>
      <c r="H162" s="142"/>
      <c r="I162" s="84"/>
      <c r="J162" s="143"/>
      <c r="K162" s="119"/>
      <c r="L162" s="273"/>
      <c r="M162" s="447"/>
      <c r="N162" s="218"/>
      <c r="O162" s="119"/>
      <c r="P162" s="273"/>
      <c r="Q162" s="447"/>
      <c r="R162" s="447"/>
      <c r="S162" s="447"/>
      <c r="T162" s="509"/>
      <c r="U162" s="267"/>
      <c r="V162" s="156">
        <f t="shared" ref="V162:V167" si="53">+S162*T162</f>
        <v>0</v>
      </c>
      <c r="W162" s="218"/>
      <c r="X162" s="180"/>
      <c r="Y162" s="284"/>
      <c r="Z162" s="187">
        <f t="shared" ref="Z162:Z167" si="54">+SUM(AB162:AM162)</f>
        <v>0</v>
      </c>
      <c r="AA162" s="294"/>
      <c r="AB162" s="510"/>
      <c r="AC162" s="510"/>
      <c r="AD162" s="510"/>
      <c r="AE162" s="510"/>
      <c r="AF162" s="510"/>
      <c r="AG162" s="510"/>
      <c r="AH162" s="510"/>
      <c r="AI162" s="510"/>
      <c r="AJ162" s="510"/>
      <c r="AK162" s="510"/>
      <c r="AL162" s="510"/>
      <c r="AM162" s="510"/>
      <c r="AN162" s="291"/>
    </row>
    <row r="163" spans="2:40" ht="14.1" customHeight="1">
      <c r="B163" s="113"/>
      <c r="C163" s="846"/>
      <c r="D163" s="848"/>
      <c r="E163" s="378"/>
      <c r="F163" s="851"/>
      <c r="G163" s="843"/>
      <c r="H163" s="142"/>
      <c r="I163" s="84"/>
      <c r="J163" s="143"/>
      <c r="K163" s="119"/>
      <c r="L163" s="273"/>
      <c r="M163" s="447"/>
      <c r="N163" s="218"/>
      <c r="O163" s="119"/>
      <c r="P163" s="273"/>
      <c r="Q163" s="447"/>
      <c r="R163" s="447"/>
      <c r="S163" s="447"/>
      <c r="T163" s="509"/>
      <c r="U163" s="267"/>
      <c r="V163" s="156">
        <f t="shared" si="53"/>
        <v>0</v>
      </c>
      <c r="W163" s="218"/>
      <c r="X163" s="180"/>
      <c r="Y163" s="284"/>
      <c r="Z163" s="187">
        <f t="shared" si="54"/>
        <v>0</v>
      </c>
      <c r="AA163" s="294"/>
      <c r="AB163" s="510"/>
      <c r="AC163" s="510"/>
      <c r="AD163" s="510"/>
      <c r="AE163" s="510"/>
      <c r="AF163" s="510"/>
      <c r="AG163" s="510"/>
      <c r="AH163" s="510"/>
      <c r="AI163" s="510"/>
      <c r="AJ163" s="510"/>
      <c r="AK163" s="510"/>
      <c r="AL163" s="510"/>
      <c r="AM163" s="510"/>
      <c r="AN163" s="291"/>
    </row>
    <row r="164" spans="2:40" ht="14.1" customHeight="1">
      <c r="B164" s="113"/>
      <c r="C164" s="846"/>
      <c r="D164" s="848"/>
      <c r="E164" s="378"/>
      <c r="F164" s="851"/>
      <c r="G164" s="843"/>
      <c r="H164" s="142"/>
      <c r="I164" s="84"/>
      <c r="J164" s="143"/>
      <c r="K164" s="119"/>
      <c r="L164" s="273"/>
      <c r="M164" s="447"/>
      <c r="N164" s="218"/>
      <c r="O164" s="119"/>
      <c r="P164" s="273"/>
      <c r="Q164" s="447"/>
      <c r="R164" s="447"/>
      <c r="S164" s="447"/>
      <c r="T164" s="509"/>
      <c r="U164" s="267"/>
      <c r="V164" s="156">
        <f t="shared" si="53"/>
        <v>0</v>
      </c>
      <c r="W164" s="218"/>
      <c r="X164" s="180"/>
      <c r="Y164" s="284"/>
      <c r="Z164" s="187">
        <f t="shared" si="54"/>
        <v>0</v>
      </c>
      <c r="AA164" s="294"/>
      <c r="AB164" s="510"/>
      <c r="AC164" s="510"/>
      <c r="AD164" s="510"/>
      <c r="AE164" s="510"/>
      <c r="AF164" s="510"/>
      <c r="AG164" s="510"/>
      <c r="AH164" s="510"/>
      <c r="AI164" s="510"/>
      <c r="AJ164" s="510"/>
      <c r="AK164" s="510"/>
      <c r="AL164" s="510"/>
      <c r="AM164" s="510"/>
      <c r="AN164" s="291"/>
    </row>
    <row r="165" spans="2:40" ht="14.1" customHeight="1">
      <c r="B165" s="113"/>
      <c r="C165" s="846"/>
      <c r="D165" s="848"/>
      <c r="E165" s="378"/>
      <c r="F165" s="851"/>
      <c r="G165" s="843"/>
      <c r="H165" s="142"/>
      <c r="I165" s="84"/>
      <c r="J165" s="143"/>
      <c r="K165" s="119"/>
      <c r="L165" s="273"/>
      <c r="M165" s="447"/>
      <c r="N165" s="218"/>
      <c r="O165" s="119"/>
      <c r="P165" s="273"/>
      <c r="Q165" s="447"/>
      <c r="R165" s="447"/>
      <c r="S165" s="447"/>
      <c r="T165" s="509"/>
      <c r="U165" s="267"/>
      <c r="V165" s="156">
        <f t="shared" si="53"/>
        <v>0</v>
      </c>
      <c r="W165" s="218"/>
      <c r="X165" s="180"/>
      <c r="Y165" s="284"/>
      <c r="Z165" s="187">
        <f t="shared" si="54"/>
        <v>0</v>
      </c>
      <c r="AA165" s="294"/>
      <c r="AB165" s="510"/>
      <c r="AC165" s="510"/>
      <c r="AD165" s="510"/>
      <c r="AE165" s="510"/>
      <c r="AF165" s="510"/>
      <c r="AG165" s="510"/>
      <c r="AH165" s="510"/>
      <c r="AI165" s="510"/>
      <c r="AJ165" s="510"/>
      <c r="AK165" s="510"/>
      <c r="AL165" s="510"/>
      <c r="AM165" s="510"/>
      <c r="AN165" s="291"/>
    </row>
    <row r="166" spans="2:40" ht="14.1" customHeight="1">
      <c r="B166" s="113"/>
      <c r="C166" s="846"/>
      <c r="D166" s="848"/>
      <c r="E166" s="378"/>
      <c r="F166" s="851"/>
      <c r="G166" s="843"/>
      <c r="H166" s="142"/>
      <c r="I166" s="84"/>
      <c r="J166" s="143"/>
      <c r="K166" s="119"/>
      <c r="L166" s="273"/>
      <c r="M166" s="447"/>
      <c r="N166" s="218"/>
      <c r="O166" s="119"/>
      <c r="P166" s="273"/>
      <c r="Q166" s="447"/>
      <c r="R166" s="447"/>
      <c r="S166" s="447"/>
      <c r="T166" s="509"/>
      <c r="U166" s="267"/>
      <c r="V166" s="156">
        <f t="shared" si="53"/>
        <v>0</v>
      </c>
      <c r="W166" s="218"/>
      <c r="X166" s="180"/>
      <c r="Y166" s="284"/>
      <c r="Z166" s="187">
        <f t="shared" si="54"/>
        <v>0</v>
      </c>
      <c r="AA166" s="294"/>
      <c r="AB166" s="510"/>
      <c r="AC166" s="510"/>
      <c r="AD166" s="510"/>
      <c r="AE166" s="510"/>
      <c r="AF166" s="510"/>
      <c r="AG166" s="510"/>
      <c r="AH166" s="510"/>
      <c r="AI166" s="510"/>
      <c r="AJ166" s="510"/>
      <c r="AK166" s="510"/>
      <c r="AL166" s="510"/>
      <c r="AM166" s="510"/>
      <c r="AN166" s="291"/>
    </row>
    <row r="167" spans="2:40" ht="14.1" customHeight="1">
      <c r="B167" s="113"/>
      <c r="C167" s="846"/>
      <c r="D167" s="848"/>
      <c r="E167" s="378"/>
      <c r="F167" s="851"/>
      <c r="G167" s="843"/>
      <c r="H167" s="142"/>
      <c r="I167" s="84"/>
      <c r="J167" s="143"/>
      <c r="K167" s="119"/>
      <c r="L167" s="273"/>
      <c r="M167" s="447"/>
      <c r="N167" s="218"/>
      <c r="O167" s="119"/>
      <c r="P167" s="273"/>
      <c r="Q167" s="447"/>
      <c r="R167" s="447"/>
      <c r="S167" s="447"/>
      <c r="T167" s="509"/>
      <c r="U167" s="267"/>
      <c r="V167" s="156">
        <f t="shared" si="53"/>
        <v>0</v>
      </c>
      <c r="W167" s="218"/>
      <c r="X167" s="180"/>
      <c r="Y167" s="284"/>
      <c r="Z167" s="187">
        <f t="shared" si="54"/>
        <v>0</v>
      </c>
      <c r="AA167" s="294"/>
      <c r="AB167" s="510"/>
      <c r="AC167" s="510"/>
      <c r="AD167" s="510"/>
      <c r="AE167" s="510"/>
      <c r="AF167" s="510"/>
      <c r="AG167" s="510"/>
      <c r="AH167" s="510"/>
      <c r="AI167" s="510"/>
      <c r="AJ167" s="510"/>
      <c r="AK167" s="510"/>
      <c r="AL167" s="510"/>
      <c r="AM167" s="510"/>
      <c r="AN167" s="291"/>
    </row>
    <row r="168" spans="2:40" ht="14.1" customHeight="1">
      <c r="B168" s="113"/>
      <c r="C168" s="847"/>
      <c r="D168" s="849"/>
      <c r="E168" s="378"/>
      <c r="F168" s="852"/>
      <c r="G168" s="844"/>
      <c r="H168" s="142"/>
      <c r="I168" s="162"/>
      <c r="J168" s="143"/>
      <c r="K168" s="119"/>
      <c r="L168" s="273"/>
      <c r="M168" s="163"/>
      <c r="N168" s="218"/>
      <c r="O168" s="119"/>
      <c r="P168" s="273"/>
      <c r="Q168" s="163"/>
      <c r="R168" s="163"/>
      <c r="S168" s="163"/>
      <c r="T168" s="233"/>
      <c r="U168" s="267"/>
      <c r="V168" s="164">
        <f>SUM(V162:V167)</f>
        <v>0</v>
      </c>
      <c r="W168" s="218"/>
      <c r="X168" s="180"/>
      <c r="Y168" s="284"/>
      <c r="Z168" s="164">
        <f>SUM(Z162:Z167)</f>
        <v>0</v>
      </c>
      <c r="AA168" s="294"/>
      <c r="AB168" s="164">
        <f t="shared" ref="AB168:AM168" si="55">SUM(AB162:AB167)</f>
        <v>0</v>
      </c>
      <c r="AC168" s="164">
        <f t="shared" si="55"/>
        <v>0</v>
      </c>
      <c r="AD168" s="164">
        <f t="shared" si="55"/>
        <v>0</v>
      </c>
      <c r="AE168" s="164">
        <f t="shared" si="55"/>
        <v>0</v>
      </c>
      <c r="AF168" s="164">
        <f t="shared" si="55"/>
        <v>0</v>
      </c>
      <c r="AG168" s="164">
        <f t="shared" si="55"/>
        <v>0</v>
      </c>
      <c r="AH168" s="164">
        <f t="shared" si="55"/>
        <v>0</v>
      </c>
      <c r="AI168" s="164">
        <f t="shared" si="55"/>
        <v>0</v>
      </c>
      <c r="AJ168" s="164">
        <f t="shared" si="55"/>
        <v>0</v>
      </c>
      <c r="AK168" s="164">
        <f t="shared" si="55"/>
        <v>0</v>
      </c>
      <c r="AL168" s="164">
        <f t="shared" si="55"/>
        <v>0</v>
      </c>
      <c r="AM168" s="164">
        <f t="shared" si="55"/>
        <v>0</v>
      </c>
      <c r="AN168" s="291"/>
    </row>
    <row r="169" spans="2:40" ht="14.1" customHeight="1">
      <c r="B169" s="113"/>
      <c r="C169" s="362"/>
      <c r="D169" s="265"/>
      <c r="E169" s="378"/>
      <c r="F169" s="369"/>
      <c r="G169" s="266"/>
      <c r="H169" s="142"/>
      <c r="I169" s="267"/>
      <c r="J169" s="143"/>
      <c r="K169" s="119"/>
      <c r="L169" s="273"/>
      <c r="M169" s="276"/>
      <c r="N169" s="218"/>
      <c r="O169" s="119"/>
      <c r="P169" s="273"/>
      <c r="Q169" s="276"/>
      <c r="R169" s="276"/>
      <c r="S169" s="276"/>
      <c r="T169" s="277"/>
      <c r="U169" s="267"/>
      <c r="V169" s="278"/>
      <c r="W169" s="218"/>
      <c r="X169" s="180"/>
      <c r="Y169" s="284"/>
      <c r="Z169" s="286"/>
      <c r="AA169" s="290"/>
      <c r="AB169" s="286"/>
      <c r="AC169" s="286"/>
      <c r="AD169" s="286"/>
      <c r="AE169" s="286"/>
      <c r="AF169" s="286"/>
      <c r="AG169" s="286"/>
      <c r="AH169" s="286"/>
      <c r="AI169" s="286"/>
      <c r="AJ169" s="286"/>
      <c r="AK169" s="286"/>
      <c r="AL169" s="286"/>
      <c r="AM169" s="286"/>
      <c r="AN169" s="291"/>
    </row>
    <row r="170" spans="2:40" ht="14.1" customHeight="1">
      <c r="B170" s="113"/>
      <c r="C170" s="362"/>
      <c r="D170" s="265"/>
      <c r="E170" s="378"/>
      <c r="F170" s="369"/>
      <c r="G170" s="266"/>
      <c r="H170" s="142"/>
      <c r="I170" s="267"/>
      <c r="J170" s="143"/>
      <c r="K170" s="119"/>
      <c r="L170" s="273"/>
      <c r="M170" s="276"/>
      <c r="N170" s="218"/>
      <c r="O170" s="119"/>
      <c r="P170" s="273"/>
      <c r="Q170" s="276"/>
      <c r="R170" s="276"/>
      <c r="S170" s="276"/>
      <c r="T170" s="277"/>
      <c r="U170" s="267"/>
      <c r="V170" s="278"/>
      <c r="W170" s="218"/>
      <c r="X170" s="180"/>
      <c r="Y170" s="284"/>
      <c r="Z170" s="286"/>
      <c r="AA170" s="290"/>
      <c r="AB170" s="286"/>
      <c r="AC170" s="286"/>
      <c r="AD170" s="286"/>
      <c r="AE170" s="286"/>
      <c r="AF170" s="286"/>
      <c r="AG170" s="286"/>
      <c r="AH170" s="286"/>
      <c r="AI170" s="286"/>
      <c r="AJ170" s="286"/>
      <c r="AK170" s="286"/>
      <c r="AL170" s="286"/>
      <c r="AM170" s="286"/>
      <c r="AN170" s="291"/>
    </row>
    <row r="171" spans="2:40" ht="14.1" customHeight="1" thickBot="1">
      <c r="B171" s="113"/>
      <c r="C171" s="362"/>
      <c r="D171" s="265"/>
      <c r="E171" s="378"/>
      <c r="F171" s="369"/>
      <c r="G171" s="266"/>
      <c r="H171" s="142"/>
      <c r="I171" s="267"/>
      <c r="J171" s="143"/>
      <c r="K171" s="119"/>
      <c r="L171" s="273"/>
      <c r="M171" s="276"/>
      <c r="N171" s="218"/>
      <c r="O171" s="119"/>
      <c r="P171" s="273"/>
      <c r="Q171" s="276"/>
      <c r="R171" s="276"/>
      <c r="S171" s="276"/>
      <c r="T171" s="277"/>
      <c r="U171" s="267"/>
      <c r="V171" s="244">
        <f>+V128+V136+V144+V152+V160+V168</f>
        <v>0</v>
      </c>
      <c r="W171" s="218"/>
      <c r="X171" s="180"/>
      <c r="Y171" s="284"/>
      <c r="Z171" s="244">
        <f>+Z128+Z136+Z144+Z152+Z160+Z168</f>
        <v>0</v>
      </c>
      <c r="AA171" s="294"/>
      <c r="AB171" s="244">
        <f t="shared" ref="AB171:AM171" si="56">+AB128+AB136+AB144+AB152+AB160+AB168</f>
        <v>0</v>
      </c>
      <c r="AC171" s="244">
        <f t="shared" si="56"/>
        <v>0</v>
      </c>
      <c r="AD171" s="244">
        <f t="shared" si="56"/>
        <v>0</v>
      </c>
      <c r="AE171" s="244">
        <f t="shared" si="56"/>
        <v>0</v>
      </c>
      <c r="AF171" s="244">
        <f t="shared" si="56"/>
        <v>0</v>
      </c>
      <c r="AG171" s="244">
        <f t="shared" si="56"/>
        <v>0</v>
      </c>
      <c r="AH171" s="244">
        <f t="shared" si="56"/>
        <v>0</v>
      </c>
      <c r="AI171" s="244">
        <f t="shared" si="56"/>
        <v>0</v>
      </c>
      <c r="AJ171" s="244">
        <f t="shared" si="56"/>
        <v>0</v>
      </c>
      <c r="AK171" s="244">
        <f t="shared" si="56"/>
        <v>0</v>
      </c>
      <c r="AL171" s="244">
        <f t="shared" si="56"/>
        <v>0</v>
      </c>
      <c r="AM171" s="244">
        <f t="shared" si="56"/>
        <v>0</v>
      </c>
      <c r="AN171" s="291"/>
    </row>
    <row r="172" spans="2:40" s="16" customFormat="1" ht="14.1" customHeight="1" thickBot="1">
      <c r="B172" s="263"/>
      <c r="C172" s="363"/>
      <c r="D172" s="115"/>
      <c r="E172" s="379"/>
      <c r="F172" s="279"/>
      <c r="G172" s="268"/>
      <c r="H172" s="144"/>
      <c r="I172" s="268"/>
      <c r="J172" s="264"/>
      <c r="K172" s="119"/>
      <c r="L172" s="274"/>
      <c r="M172" s="279"/>
      <c r="N172" s="275"/>
      <c r="O172" s="119"/>
      <c r="P172" s="274"/>
      <c r="Q172" s="279"/>
      <c r="R172" s="279"/>
      <c r="S172" s="279"/>
      <c r="T172" s="280"/>
      <c r="U172" s="268"/>
      <c r="V172" s="281"/>
      <c r="W172" s="275"/>
      <c r="X172" s="180"/>
      <c r="Y172" s="285"/>
      <c r="Z172" s="282"/>
      <c r="AA172" s="292"/>
      <c r="AB172" s="282"/>
      <c r="AC172" s="282"/>
      <c r="AD172" s="282"/>
      <c r="AE172" s="282"/>
      <c r="AF172" s="282"/>
      <c r="AG172" s="282"/>
      <c r="AH172" s="282"/>
      <c r="AI172" s="282"/>
      <c r="AJ172" s="282"/>
      <c r="AK172" s="282"/>
      <c r="AL172" s="282"/>
      <c r="AM172" s="282"/>
      <c r="AN172" s="293"/>
    </row>
    <row r="173" spans="2:40" ht="14.1" customHeight="1">
      <c r="C173" s="361"/>
      <c r="E173" s="361"/>
      <c r="F173" s="227"/>
    </row>
    <row r="174" spans="2:40" ht="14.1" customHeight="1">
      <c r="C174" s="361"/>
      <c r="E174" s="361"/>
      <c r="F174" s="227"/>
    </row>
    <row r="175" spans="2:40" ht="14.1" customHeight="1" thickBot="1">
      <c r="C175" s="361"/>
      <c r="E175" s="361"/>
      <c r="F175" s="227"/>
    </row>
    <row r="176" spans="2:40" ht="14.1" customHeight="1">
      <c r="B176" s="295"/>
      <c r="C176" s="313"/>
      <c r="D176" s="296"/>
      <c r="E176" s="380"/>
      <c r="F176" s="313"/>
      <c r="G176" s="298"/>
      <c r="H176" s="297"/>
      <c r="I176" s="298"/>
      <c r="J176" s="299"/>
      <c r="K176" s="119"/>
      <c r="L176" s="316"/>
      <c r="M176" s="313"/>
      <c r="N176" s="325"/>
      <c r="O176" s="119"/>
      <c r="P176" s="316"/>
      <c r="Q176" s="313"/>
      <c r="R176" s="313"/>
      <c r="S176" s="313"/>
      <c r="T176" s="314"/>
      <c r="U176" s="298"/>
      <c r="V176" s="315"/>
      <c r="W176" s="325"/>
      <c r="X176" s="180"/>
      <c r="Y176" s="334"/>
      <c r="Z176" s="331"/>
      <c r="AA176" s="337"/>
      <c r="AB176" s="331"/>
      <c r="AC176" s="331"/>
      <c r="AD176" s="331"/>
      <c r="AE176" s="331"/>
      <c r="AF176" s="331"/>
      <c r="AG176" s="331"/>
      <c r="AH176" s="331"/>
      <c r="AI176" s="331"/>
      <c r="AJ176" s="331"/>
      <c r="AK176" s="331"/>
      <c r="AL176" s="331"/>
      <c r="AM176" s="331"/>
      <c r="AN176" s="338"/>
    </row>
    <row r="177" spans="2:40" ht="14.1" customHeight="1">
      <c r="B177" s="300"/>
      <c r="C177" s="845">
        <v>5.4</v>
      </c>
      <c r="D177" s="842"/>
      <c r="E177" s="381"/>
      <c r="F177" s="850" t="s">
        <v>248</v>
      </c>
      <c r="G177" s="842"/>
      <c r="H177" s="302"/>
      <c r="I177" s="84"/>
      <c r="J177" s="304"/>
      <c r="K177" s="119"/>
      <c r="L177" s="317"/>
      <c r="M177" s="447"/>
      <c r="N177" s="326"/>
      <c r="O177" s="119"/>
      <c r="P177" s="317"/>
      <c r="Q177" s="447"/>
      <c r="R177" s="447"/>
      <c r="S177" s="447"/>
      <c r="T177" s="509"/>
      <c r="U177" s="309"/>
      <c r="V177" s="156">
        <f t="shared" ref="V177:V182" si="57">+S177*T177</f>
        <v>0</v>
      </c>
      <c r="W177" s="326"/>
      <c r="X177" s="180"/>
      <c r="Y177" s="335"/>
      <c r="Z177" s="187">
        <f t="shared" ref="Z177:Z182" si="58">+SUM(AB177:AM177)</f>
        <v>0</v>
      </c>
      <c r="AA177" s="339"/>
      <c r="AB177" s="510"/>
      <c r="AC177" s="510"/>
      <c r="AD177" s="510"/>
      <c r="AE177" s="510"/>
      <c r="AF177" s="510"/>
      <c r="AG177" s="510"/>
      <c r="AH177" s="510"/>
      <c r="AI177" s="510"/>
      <c r="AJ177" s="510"/>
      <c r="AK177" s="510"/>
      <c r="AL177" s="510"/>
      <c r="AM177" s="510"/>
      <c r="AN177" s="342"/>
    </row>
    <row r="178" spans="2:40" ht="14.1" customHeight="1">
      <c r="B178" s="300"/>
      <c r="C178" s="846"/>
      <c r="D178" s="848"/>
      <c r="E178" s="381"/>
      <c r="F178" s="851"/>
      <c r="G178" s="843"/>
      <c r="H178" s="302"/>
      <c r="I178" s="84"/>
      <c r="J178" s="304"/>
      <c r="K178" s="119"/>
      <c r="L178" s="317"/>
      <c r="M178" s="447"/>
      <c r="N178" s="326"/>
      <c r="O178" s="119"/>
      <c r="P178" s="317"/>
      <c r="Q178" s="447"/>
      <c r="R178" s="447"/>
      <c r="S178" s="447"/>
      <c r="T178" s="509"/>
      <c r="U178" s="309"/>
      <c r="V178" s="156">
        <f t="shared" si="57"/>
        <v>0</v>
      </c>
      <c r="W178" s="326"/>
      <c r="X178" s="180"/>
      <c r="Y178" s="335"/>
      <c r="Z178" s="187">
        <f t="shared" si="58"/>
        <v>0</v>
      </c>
      <c r="AA178" s="339"/>
      <c r="AB178" s="510"/>
      <c r="AC178" s="510"/>
      <c r="AD178" s="510"/>
      <c r="AE178" s="510"/>
      <c r="AF178" s="510"/>
      <c r="AG178" s="510"/>
      <c r="AH178" s="510"/>
      <c r="AI178" s="510"/>
      <c r="AJ178" s="510"/>
      <c r="AK178" s="510"/>
      <c r="AL178" s="510"/>
      <c r="AM178" s="510"/>
      <c r="AN178" s="342"/>
    </row>
    <row r="179" spans="2:40" ht="14.1" customHeight="1">
      <c r="B179" s="300"/>
      <c r="C179" s="846"/>
      <c r="D179" s="848"/>
      <c r="E179" s="381"/>
      <c r="F179" s="851"/>
      <c r="G179" s="843"/>
      <c r="H179" s="302"/>
      <c r="I179" s="84"/>
      <c r="J179" s="304"/>
      <c r="K179" s="119"/>
      <c r="L179" s="317"/>
      <c r="M179" s="447"/>
      <c r="N179" s="326"/>
      <c r="O179" s="119"/>
      <c r="P179" s="317"/>
      <c r="Q179" s="447"/>
      <c r="R179" s="447"/>
      <c r="S179" s="447"/>
      <c r="T179" s="509"/>
      <c r="U179" s="309"/>
      <c r="V179" s="156">
        <f t="shared" si="57"/>
        <v>0</v>
      </c>
      <c r="W179" s="326"/>
      <c r="X179" s="180"/>
      <c r="Y179" s="335"/>
      <c r="Z179" s="187">
        <f t="shared" si="58"/>
        <v>0</v>
      </c>
      <c r="AA179" s="339"/>
      <c r="AB179" s="510"/>
      <c r="AC179" s="510"/>
      <c r="AD179" s="510"/>
      <c r="AE179" s="510"/>
      <c r="AF179" s="510"/>
      <c r="AG179" s="510"/>
      <c r="AH179" s="510"/>
      <c r="AI179" s="510"/>
      <c r="AJ179" s="510"/>
      <c r="AK179" s="510"/>
      <c r="AL179" s="510"/>
      <c r="AM179" s="510"/>
      <c r="AN179" s="342"/>
    </row>
    <row r="180" spans="2:40" ht="14.1" customHeight="1">
      <c r="B180" s="300"/>
      <c r="C180" s="846"/>
      <c r="D180" s="848"/>
      <c r="E180" s="381"/>
      <c r="F180" s="851"/>
      <c r="G180" s="843"/>
      <c r="H180" s="302"/>
      <c r="I180" s="84"/>
      <c r="J180" s="304"/>
      <c r="K180" s="119"/>
      <c r="L180" s="317"/>
      <c r="M180" s="447"/>
      <c r="N180" s="326"/>
      <c r="O180" s="119"/>
      <c r="P180" s="317"/>
      <c r="Q180" s="447"/>
      <c r="R180" s="447"/>
      <c r="S180" s="447"/>
      <c r="T180" s="509"/>
      <c r="U180" s="309"/>
      <c r="V180" s="156">
        <f t="shared" si="57"/>
        <v>0</v>
      </c>
      <c r="W180" s="326"/>
      <c r="X180" s="180"/>
      <c r="Y180" s="335"/>
      <c r="Z180" s="187">
        <f t="shared" si="58"/>
        <v>0</v>
      </c>
      <c r="AA180" s="339"/>
      <c r="AB180" s="510"/>
      <c r="AC180" s="510"/>
      <c r="AD180" s="510"/>
      <c r="AE180" s="510"/>
      <c r="AF180" s="510"/>
      <c r="AG180" s="510"/>
      <c r="AH180" s="510"/>
      <c r="AI180" s="510"/>
      <c r="AJ180" s="510"/>
      <c r="AK180" s="510"/>
      <c r="AL180" s="510"/>
      <c r="AM180" s="510"/>
      <c r="AN180" s="342"/>
    </row>
    <row r="181" spans="2:40" ht="14.1" customHeight="1">
      <c r="B181" s="300"/>
      <c r="C181" s="846"/>
      <c r="D181" s="848"/>
      <c r="E181" s="381"/>
      <c r="F181" s="851"/>
      <c r="G181" s="843"/>
      <c r="H181" s="302"/>
      <c r="I181" s="84"/>
      <c r="J181" s="304"/>
      <c r="K181" s="119"/>
      <c r="L181" s="317"/>
      <c r="M181" s="447"/>
      <c r="N181" s="326"/>
      <c r="O181" s="119"/>
      <c r="P181" s="317"/>
      <c r="Q181" s="447"/>
      <c r="R181" s="447"/>
      <c r="S181" s="447"/>
      <c r="T181" s="509"/>
      <c r="U181" s="309"/>
      <c r="V181" s="156">
        <f t="shared" si="57"/>
        <v>0</v>
      </c>
      <c r="W181" s="326"/>
      <c r="X181" s="180"/>
      <c r="Y181" s="335"/>
      <c r="Z181" s="187">
        <f t="shared" si="58"/>
        <v>0</v>
      </c>
      <c r="AA181" s="339"/>
      <c r="AB181" s="510"/>
      <c r="AC181" s="510"/>
      <c r="AD181" s="510"/>
      <c r="AE181" s="510"/>
      <c r="AF181" s="510"/>
      <c r="AG181" s="510"/>
      <c r="AH181" s="510"/>
      <c r="AI181" s="510"/>
      <c r="AJ181" s="510"/>
      <c r="AK181" s="510"/>
      <c r="AL181" s="510"/>
      <c r="AM181" s="510"/>
      <c r="AN181" s="342"/>
    </row>
    <row r="182" spans="2:40" ht="14.1" customHeight="1">
      <c r="B182" s="300"/>
      <c r="C182" s="846"/>
      <c r="D182" s="848"/>
      <c r="E182" s="381"/>
      <c r="F182" s="851"/>
      <c r="G182" s="843"/>
      <c r="H182" s="302"/>
      <c r="I182" s="84"/>
      <c r="J182" s="304"/>
      <c r="K182" s="119"/>
      <c r="L182" s="317"/>
      <c r="M182" s="447"/>
      <c r="N182" s="326"/>
      <c r="O182" s="119"/>
      <c r="P182" s="317"/>
      <c r="Q182" s="447"/>
      <c r="R182" s="447"/>
      <c r="S182" s="447"/>
      <c r="T182" s="509"/>
      <c r="U182" s="309"/>
      <c r="V182" s="156">
        <f t="shared" si="57"/>
        <v>0</v>
      </c>
      <c r="W182" s="326"/>
      <c r="X182" s="180"/>
      <c r="Y182" s="335"/>
      <c r="Z182" s="187">
        <f t="shared" si="58"/>
        <v>0</v>
      </c>
      <c r="AA182" s="339"/>
      <c r="AB182" s="510"/>
      <c r="AC182" s="510"/>
      <c r="AD182" s="510"/>
      <c r="AE182" s="510"/>
      <c r="AF182" s="510"/>
      <c r="AG182" s="510"/>
      <c r="AH182" s="510"/>
      <c r="AI182" s="510"/>
      <c r="AJ182" s="510"/>
      <c r="AK182" s="510"/>
      <c r="AL182" s="510"/>
      <c r="AM182" s="510"/>
      <c r="AN182" s="342"/>
    </row>
    <row r="183" spans="2:40" ht="14.1" customHeight="1">
      <c r="B183" s="300"/>
      <c r="C183" s="846"/>
      <c r="D183" s="848"/>
      <c r="E183" s="381"/>
      <c r="F183" s="852"/>
      <c r="G183" s="844"/>
      <c r="H183" s="302"/>
      <c r="I183" s="162"/>
      <c r="J183" s="304"/>
      <c r="K183" s="119"/>
      <c r="L183" s="317"/>
      <c r="M183" s="163"/>
      <c r="N183" s="326"/>
      <c r="O183" s="119"/>
      <c r="P183" s="317"/>
      <c r="Q183" s="163"/>
      <c r="R183" s="163"/>
      <c r="S183" s="163"/>
      <c r="T183" s="233"/>
      <c r="U183" s="309"/>
      <c r="V183" s="164">
        <f>SUM(V177:V182)</f>
        <v>0</v>
      </c>
      <c r="W183" s="326"/>
      <c r="X183" s="180"/>
      <c r="Y183" s="335"/>
      <c r="Z183" s="164">
        <f>SUM(Z177:Z182)</f>
        <v>0</v>
      </c>
      <c r="AA183" s="339"/>
      <c r="AB183" s="164">
        <f t="shared" ref="AB183:AM183" si="59">SUM(AB177:AB182)</f>
        <v>0</v>
      </c>
      <c r="AC183" s="164">
        <f t="shared" si="59"/>
        <v>0</v>
      </c>
      <c r="AD183" s="164">
        <f t="shared" si="59"/>
        <v>0</v>
      </c>
      <c r="AE183" s="164">
        <f t="shared" si="59"/>
        <v>0</v>
      </c>
      <c r="AF183" s="164">
        <f t="shared" si="59"/>
        <v>0</v>
      </c>
      <c r="AG183" s="164">
        <f t="shared" si="59"/>
        <v>0</v>
      </c>
      <c r="AH183" s="164">
        <f t="shared" si="59"/>
        <v>0</v>
      </c>
      <c r="AI183" s="164">
        <f t="shared" si="59"/>
        <v>0</v>
      </c>
      <c r="AJ183" s="164">
        <f t="shared" si="59"/>
        <v>0</v>
      </c>
      <c r="AK183" s="164">
        <f t="shared" si="59"/>
        <v>0</v>
      </c>
      <c r="AL183" s="164">
        <f t="shared" si="59"/>
        <v>0</v>
      </c>
      <c r="AM183" s="164">
        <f t="shared" si="59"/>
        <v>0</v>
      </c>
      <c r="AN183" s="342"/>
    </row>
    <row r="184" spans="2:40" ht="8.1" customHeight="1">
      <c r="B184" s="300"/>
      <c r="C184" s="846"/>
      <c r="D184" s="848"/>
      <c r="E184" s="381"/>
      <c r="F184" s="328"/>
      <c r="G184" s="312"/>
      <c r="H184" s="302"/>
      <c r="I184" s="312"/>
      <c r="J184" s="304"/>
      <c r="K184" s="119"/>
      <c r="L184" s="317"/>
      <c r="M184" s="328"/>
      <c r="N184" s="326"/>
      <c r="O184" s="119"/>
      <c r="P184" s="317"/>
      <c r="Q184" s="328"/>
      <c r="R184" s="328"/>
      <c r="S184" s="328"/>
      <c r="T184" s="329"/>
      <c r="U184" s="312"/>
      <c r="V184" s="330"/>
      <c r="W184" s="326"/>
      <c r="X184" s="180"/>
      <c r="Y184" s="335"/>
      <c r="Z184" s="332"/>
      <c r="AA184" s="340"/>
      <c r="AB184" s="332"/>
      <c r="AC184" s="332"/>
      <c r="AD184" s="332"/>
      <c r="AE184" s="332"/>
      <c r="AF184" s="332"/>
      <c r="AG184" s="332"/>
      <c r="AH184" s="332"/>
      <c r="AI184" s="332"/>
      <c r="AJ184" s="332"/>
      <c r="AK184" s="332"/>
      <c r="AL184" s="332"/>
      <c r="AM184" s="332"/>
      <c r="AN184" s="342"/>
    </row>
    <row r="185" spans="2:40" ht="14.1" customHeight="1">
      <c r="B185" s="300"/>
      <c r="C185" s="846"/>
      <c r="D185" s="848"/>
      <c r="E185" s="381"/>
      <c r="F185" s="850" t="s">
        <v>249</v>
      </c>
      <c r="G185" s="842"/>
      <c r="H185" s="302"/>
      <c r="I185" s="84"/>
      <c r="J185" s="304"/>
      <c r="K185" s="119"/>
      <c r="L185" s="317"/>
      <c r="M185" s="447"/>
      <c r="N185" s="326"/>
      <c r="O185" s="119"/>
      <c r="P185" s="317"/>
      <c r="Q185" s="447"/>
      <c r="R185" s="447"/>
      <c r="S185" s="447"/>
      <c r="T185" s="509"/>
      <c r="U185" s="309"/>
      <c r="V185" s="156">
        <f t="shared" ref="V185:V190" si="60">+S185*T185</f>
        <v>0</v>
      </c>
      <c r="W185" s="326"/>
      <c r="X185" s="180"/>
      <c r="Y185" s="335"/>
      <c r="Z185" s="187">
        <f t="shared" ref="Z185:Z190" si="61">+SUM(AB185:AM185)</f>
        <v>0</v>
      </c>
      <c r="AA185" s="339"/>
      <c r="AB185" s="510"/>
      <c r="AC185" s="510"/>
      <c r="AD185" s="510"/>
      <c r="AE185" s="510"/>
      <c r="AF185" s="510"/>
      <c r="AG185" s="510"/>
      <c r="AH185" s="510"/>
      <c r="AI185" s="510"/>
      <c r="AJ185" s="510"/>
      <c r="AK185" s="510"/>
      <c r="AL185" s="510"/>
      <c r="AM185" s="510"/>
      <c r="AN185" s="342"/>
    </row>
    <row r="186" spans="2:40" ht="14.1" customHeight="1">
      <c r="B186" s="300"/>
      <c r="C186" s="846"/>
      <c r="D186" s="848"/>
      <c r="E186" s="381"/>
      <c r="F186" s="851"/>
      <c r="G186" s="843"/>
      <c r="H186" s="302"/>
      <c r="I186" s="84"/>
      <c r="J186" s="304"/>
      <c r="K186" s="119"/>
      <c r="L186" s="317"/>
      <c r="M186" s="447"/>
      <c r="N186" s="326"/>
      <c r="O186" s="119"/>
      <c r="P186" s="317"/>
      <c r="Q186" s="447"/>
      <c r="R186" s="447"/>
      <c r="S186" s="447"/>
      <c r="T186" s="509"/>
      <c r="U186" s="309"/>
      <c r="V186" s="156">
        <f t="shared" si="60"/>
        <v>0</v>
      </c>
      <c r="W186" s="326"/>
      <c r="X186" s="180"/>
      <c r="Y186" s="335"/>
      <c r="Z186" s="187">
        <f t="shared" si="61"/>
        <v>0</v>
      </c>
      <c r="AA186" s="339"/>
      <c r="AB186" s="510"/>
      <c r="AC186" s="510"/>
      <c r="AD186" s="510"/>
      <c r="AE186" s="510"/>
      <c r="AF186" s="510"/>
      <c r="AG186" s="510"/>
      <c r="AH186" s="510"/>
      <c r="AI186" s="510"/>
      <c r="AJ186" s="510"/>
      <c r="AK186" s="510"/>
      <c r="AL186" s="510"/>
      <c r="AM186" s="510"/>
      <c r="AN186" s="342"/>
    </row>
    <row r="187" spans="2:40" ht="14.1" customHeight="1">
      <c r="B187" s="300"/>
      <c r="C187" s="846"/>
      <c r="D187" s="848"/>
      <c r="E187" s="381"/>
      <c r="F187" s="851"/>
      <c r="G187" s="843"/>
      <c r="H187" s="302"/>
      <c r="I187" s="84"/>
      <c r="J187" s="304"/>
      <c r="K187" s="119"/>
      <c r="L187" s="317"/>
      <c r="M187" s="447"/>
      <c r="N187" s="326"/>
      <c r="O187" s="119"/>
      <c r="P187" s="317"/>
      <c r="Q187" s="447"/>
      <c r="R187" s="447"/>
      <c r="S187" s="447"/>
      <c r="T187" s="509"/>
      <c r="U187" s="309"/>
      <c r="V187" s="156">
        <f t="shared" si="60"/>
        <v>0</v>
      </c>
      <c r="W187" s="326"/>
      <c r="X187" s="180"/>
      <c r="Y187" s="335"/>
      <c r="Z187" s="187">
        <f t="shared" si="61"/>
        <v>0</v>
      </c>
      <c r="AA187" s="339"/>
      <c r="AB187" s="510"/>
      <c r="AC187" s="510"/>
      <c r="AD187" s="510"/>
      <c r="AE187" s="510"/>
      <c r="AF187" s="510"/>
      <c r="AG187" s="510"/>
      <c r="AH187" s="510"/>
      <c r="AI187" s="510"/>
      <c r="AJ187" s="510"/>
      <c r="AK187" s="510"/>
      <c r="AL187" s="510"/>
      <c r="AM187" s="510"/>
      <c r="AN187" s="342"/>
    </row>
    <row r="188" spans="2:40" ht="14.1" customHeight="1">
      <c r="B188" s="300"/>
      <c r="C188" s="846"/>
      <c r="D188" s="848"/>
      <c r="E188" s="381"/>
      <c r="F188" s="851"/>
      <c r="G188" s="843"/>
      <c r="H188" s="302"/>
      <c r="I188" s="84"/>
      <c r="J188" s="304"/>
      <c r="K188" s="119"/>
      <c r="L188" s="317"/>
      <c r="M188" s="447"/>
      <c r="N188" s="326"/>
      <c r="O188" s="119"/>
      <c r="P188" s="317"/>
      <c r="Q188" s="447"/>
      <c r="R188" s="447"/>
      <c r="S188" s="447"/>
      <c r="T188" s="509"/>
      <c r="U188" s="309"/>
      <c r="V188" s="156">
        <f t="shared" si="60"/>
        <v>0</v>
      </c>
      <c r="W188" s="326"/>
      <c r="X188" s="180"/>
      <c r="Y188" s="335"/>
      <c r="Z188" s="187">
        <f t="shared" si="61"/>
        <v>0</v>
      </c>
      <c r="AA188" s="339"/>
      <c r="AB188" s="510"/>
      <c r="AC188" s="510"/>
      <c r="AD188" s="510"/>
      <c r="AE188" s="510"/>
      <c r="AF188" s="510"/>
      <c r="AG188" s="510"/>
      <c r="AH188" s="510"/>
      <c r="AI188" s="510"/>
      <c r="AJ188" s="510"/>
      <c r="AK188" s="510"/>
      <c r="AL188" s="510"/>
      <c r="AM188" s="510"/>
      <c r="AN188" s="342"/>
    </row>
    <row r="189" spans="2:40" ht="14.1" customHeight="1">
      <c r="B189" s="300"/>
      <c r="C189" s="846"/>
      <c r="D189" s="848"/>
      <c r="E189" s="381"/>
      <c r="F189" s="851"/>
      <c r="G189" s="843"/>
      <c r="H189" s="302"/>
      <c r="I189" s="84"/>
      <c r="J189" s="304"/>
      <c r="K189" s="119"/>
      <c r="L189" s="317"/>
      <c r="M189" s="447"/>
      <c r="N189" s="326"/>
      <c r="O189" s="119"/>
      <c r="P189" s="317"/>
      <c r="Q189" s="447"/>
      <c r="R189" s="447"/>
      <c r="S189" s="447"/>
      <c r="T189" s="509"/>
      <c r="U189" s="309"/>
      <c r="V189" s="156">
        <f t="shared" si="60"/>
        <v>0</v>
      </c>
      <c r="W189" s="326"/>
      <c r="X189" s="180"/>
      <c r="Y189" s="335"/>
      <c r="Z189" s="187">
        <f t="shared" si="61"/>
        <v>0</v>
      </c>
      <c r="AA189" s="339"/>
      <c r="AB189" s="510"/>
      <c r="AC189" s="510"/>
      <c r="AD189" s="510"/>
      <c r="AE189" s="510"/>
      <c r="AF189" s="510"/>
      <c r="AG189" s="510"/>
      <c r="AH189" s="510"/>
      <c r="AI189" s="510"/>
      <c r="AJ189" s="510"/>
      <c r="AK189" s="510"/>
      <c r="AL189" s="510"/>
      <c r="AM189" s="510"/>
      <c r="AN189" s="342"/>
    </row>
    <row r="190" spans="2:40" ht="14.1" customHeight="1">
      <c r="B190" s="300"/>
      <c r="C190" s="846"/>
      <c r="D190" s="848"/>
      <c r="E190" s="381"/>
      <c r="F190" s="851"/>
      <c r="G190" s="843"/>
      <c r="H190" s="302"/>
      <c r="I190" s="84"/>
      <c r="J190" s="304"/>
      <c r="K190" s="119"/>
      <c r="L190" s="317"/>
      <c r="M190" s="447"/>
      <c r="N190" s="326"/>
      <c r="O190" s="119"/>
      <c r="P190" s="317"/>
      <c r="Q190" s="447"/>
      <c r="R190" s="447"/>
      <c r="S190" s="447"/>
      <c r="T190" s="509"/>
      <c r="U190" s="309"/>
      <c r="V190" s="156">
        <f t="shared" si="60"/>
        <v>0</v>
      </c>
      <c r="W190" s="326"/>
      <c r="X190" s="180"/>
      <c r="Y190" s="335"/>
      <c r="Z190" s="187">
        <f t="shared" si="61"/>
        <v>0</v>
      </c>
      <c r="AA190" s="339"/>
      <c r="AB190" s="510"/>
      <c r="AC190" s="510"/>
      <c r="AD190" s="510"/>
      <c r="AE190" s="510"/>
      <c r="AF190" s="510"/>
      <c r="AG190" s="510"/>
      <c r="AH190" s="510"/>
      <c r="AI190" s="510"/>
      <c r="AJ190" s="510"/>
      <c r="AK190" s="510"/>
      <c r="AL190" s="510"/>
      <c r="AM190" s="510"/>
      <c r="AN190" s="342"/>
    </row>
    <row r="191" spans="2:40" ht="14.1" customHeight="1">
      <c r="B191" s="300"/>
      <c r="C191" s="846"/>
      <c r="D191" s="848"/>
      <c r="E191" s="381"/>
      <c r="F191" s="852"/>
      <c r="G191" s="844"/>
      <c r="H191" s="302"/>
      <c r="I191" s="162"/>
      <c r="J191" s="304"/>
      <c r="K191" s="119"/>
      <c r="L191" s="317"/>
      <c r="M191" s="163"/>
      <c r="N191" s="326"/>
      <c r="O191" s="119"/>
      <c r="P191" s="317"/>
      <c r="Q191" s="163"/>
      <c r="R191" s="163"/>
      <c r="S191" s="163"/>
      <c r="T191" s="233"/>
      <c r="U191" s="309"/>
      <c r="V191" s="164">
        <f>SUM(V185:V190)</f>
        <v>0</v>
      </c>
      <c r="W191" s="326"/>
      <c r="X191" s="180"/>
      <c r="Y191" s="335"/>
      <c r="Z191" s="164">
        <f>SUM(Z185:Z190)</f>
        <v>0</v>
      </c>
      <c r="AA191" s="339"/>
      <c r="AB191" s="164">
        <f t="shared" ref="AB191:AM191" si="62">SUM(AB185:AB190)</f>
        <v>0</v>
      </c>
      <c r="AC191" s="164">
        <f t="shared" si="62"/>
        <v>0</v>
      </c>
      <c r="AD191" s="164">
        <f t="shared" si="62"/>
        <v>0</v>
      </c>
      <c r="AE191" s="164">
        <f t="shared" si="62"/>
        <v>0</v>
      </c>
      <c r="AF191" s="164">
        <f t="shared" si="62"/>
        <v>0</v>
      </c>
      <c r="AG191" s="164">
        <f t="shared" si="62"/>
        <v>0</v>
      </c>
      <c r="AH191" s="164">
        <f t="shared" si="62"/>
        <v>0</v>
      </c>
      <c r="AI191" s="164">
        <f t="shared" si="62"/>
        <v>0</v>
      </c>
      <c r="AJ191" s="164">
        <f t="shared" si="62"/>
        <v>0</v>
      </c>
      <c r="AK191" s="164">
        <f t="shared" si="62"/>
        <v>0</v>
      </c>
      <c r="AL191" s="164">
        <f t="shared" si="62"/>
        <v>0</v>
      </c>
      <c r="AM191" s="164">
        <f t="shared" si="62"/>
        <v>0</v>
      </c>
      <c r="AN191" s="342"/>
    </row>
    <row r="192" spans="2:40" ht="8.1" customHeight="1">
      <c r="B192" s="300"/>
      <c r="C192" s="846"/>
      <c r="D192" s="848"/>
      <c r="E192" s="381"/>
      <c r="F192" s="328"/>
      <c r="G192" s="312"/>
      <c r="H192" s="302"/>
      <c r="I192" s="312"/>
      <c r="J192" s="304"/>
      <c r="K192" s="119"/>
      <c r="L192" s="317"/>
      <c r="M192" s="328"/>
      <c r="N192" s="326"/>
      <c r="O192" s="119"/>
      <c r="P192" s="317"/>
      <c r="Q192" s="328"/>
      <c r="R192" s="328"/>
      <c r="S192" s="328"/>
      <c r="T192" s="329"/>
      <c r="U192" s="312"/>
      <c r="V192" s="330"/>
      <c r="W192" s="326"/>
      <c r="X192" s="180"/>
      <c r="Y192" s="335"/>
      <c r="Z192" s="332"/>
      <c r="AA192" s="340"/>
      <c r="AB192" s="332"/>
      <c r="AC192" s="332"/>
      <c r="AD192" s="332"/>
      <c r="AE192" s="332"/>
      <c r="AF192" s="332"/>
      <c r="AG192" s="332"/>
      <c r="AH192" s="332"/>
      <c r="AI192" s="332"/>
      <c r="AJ192" s="332"/>
      <c r="AK192" s="332"/>
      <c r="AL192" s="332"/>
      <c r="AM192" s="332"/>
      <c r="AN192" s="342"/>
    </row>
    <row r="193" spans="2:40" ht="14.1" customHeight="1">
      <c r="B193" s="300"/>
      <c r="C193" s="846"/>
      <c r="D193" s="848"/>
      <c r="E193" s="381"/>
      <c r="F193" s="850" t="s">
        <v>250</v>
      </c>
      <c r="G193" s="842"/>
      <c r="H193" s="302"/>
      <c r="I193" s="84"/>
      <c r="J193" s="304"/>
      <c r="K193" s="119"/>
      <c r="L193" s="317"/>
      <c r="M193" s="447"/>
      <c r="N193" s="326"/>
      <c r="O193" s="119"/>
      <c r="P193" s="317"/>
      <c r="Q193" s="447"/>
      <c r="R193" s="447"/>
      <c r="S193" s="447"/>
      <c r="T193" s="509"/>
      <c r="U193" s="309"/>
      <c r="V193" s="156">
        <f t="shared" ref="V193:V198" si="63">+S193*T193</f>
        <v>0</v>
      </c>
      <c r="W193" s="326"/>
      <c r="X193" s="180"/>
      <c r="Y193" s="335"/>
      <c r="Z193" s="187">
        <f t="shared" ref="Z193:Z198" si="64">+SUM(AB193:AM193)</f>
        <v>0</v>
      </c>
      <c r="AA193" s="339"/>
      <c r="AB193" s="510"/>
      <c r="AC193" s="510"/>
      <c r="AD193" s="510"/>
      <c r="AE193" s="510"/>
      <c r="AF193" s="510"/>
      <c r="AG193" s="510"/>
      <c r="AH193" s="510"/>
      <c r="AI193" s="510"/>
      <c r="AJ193" s="510"/>
      <c r="AK193" s="510"/>
      <c r="AL193" s="510"/>
      <c r="AM193" s="510"/>
      <c r="AN193" s="342"/>
    </row>
    <row r="194" spans="2:40" ht="14.1" customHeight="1">
      <c r="B194" s="300"/>
      <c r="C194" s="846"/>
      <c r="D194" s="848"/>
      <c r="E194" s="381"/>
      <c r="F194" s="851"/>
      <c r="G194" s="843"/>
      <c r="H194" s="302"/>
      <c r="I194" s="84"/>
      <c r="J194" s="304"/>
      <c r="K194" s="119"/>
      <c r="L194" s="317"/>
      <c r="M194" s="447"/>
      <c r="N194" s="326"/>
      <c r="O194" s="119"/>
      <c r="P194" s="317"/>
      <c r="Q194" s="447"/>
      <c r="R194" s="447"/>
      <c r="S194" s="447"/>
      <c r="T194" s="509"/>
      <c r="U194" s="309"/>
      <c r="V194" s="156">
        <f t="shared" si="63"/>
        <v>0</v>
      </c>
      <c r="W194" s="326"/>
      <c r="X194" s="180"/>
      <c r="Y194" s="335"/>
      <c r="Z194" s="187">
        <f t="shared" si="64"/>
        <v>0</v>
      </c>
      <c r="AA194" s="339"/>
      <c r="AB194" s="510"/>
      <c r="AC194" s="510"/>
      <c r="AD194" s="510"/>
      <c r="AE194" s="510"/>
      <c r="AF194" s="510"/>
      <c r="AG194" s="510"/>
      <c r="AH194" s="510"/>
      <c r="AI194" s="510"/>
      <c r="AJ194" s="510"/>
      <c r="AK194" s="510"/>
      <c r="AL194" s="510"/>
      <c r="AM194" s="510"/>
      <c r="AN194" s="342"/>
    </row>
    <row r="195" spans="2:40" ht="14.1" customHeight="1">
      <c r="B195" s="300"/>
      <c r="C195" s="846"/>
      <c r="D195" s="848"/>
      <c r="E195" s="381"/>
      <c r="F195" s="851"/>
      <c r="G195" s="843"/>
      <c r="H195" s="302"/>
      <c r="I195" s="84"/>
      <c r="J195" s="304"/>
      <c r="K195" s="119"/>
      <c r="L195" s="317"/>
      <c r="M195" s="447"/>
      <c r="N195" s="326"/>
      <c r="O195" s="119"/>
      <c r="P195" s="317"/>
      <c r="Q195" s="447"/>
      <c r="R195" s="447"/>
      <c r="S195" s="447"/>
      <c r="T195" s="509"/>
      <c r="U195" s="309"/>
      <c r="V195" s="156">
        <f t="shared" si="63"/>
        <v>0</v>
      </c>
      <c r="W195" s="326"/>
      <c r="X195" s="180"/>
      <c r="Y195" s="335"/>
      <c r="Z195" s="187">
        <f t="shared" si="64"/>
        <v>0</v>
      </c>
      <c r="AA195" s="339"/>
      <c r="AB195" s="510"/>
      <c r="AC195" s="510"/>
      <c r="AD195" s="510"/>
      <c r="AE195" s="510"/>
      <c r="AF195" s="510"/>
      <c r="AG195" s="510"/>
      <c r="AH195" s="510"/>
      <c r="AI195" s="510"/>
      <c r="AJ195" s="510"/>
      <c r="AK195" s="510"/>
      <c r="AL195" s="510"/>
      <c r="AM195" s="510"/>
      <c r="AN195" s="342"/>
    </row>
    <row r="196" spans="2:40" ht="14.1" customHeight="1">
      <c r="B196" s="300"/>
      <c r="C196" s="846"/>
      <c r="D196" s="848"/>
      <c r="E196" s="381"/>
      <c r="F196" s="851"/>
      <c r="G196" s="843"/>
      <c r="H196" s="302"/>
      <c r="I196" s="84"/>
      <c r="J196" s="304"/>
      <c r="K196" s="119"/>
      <c r="L196" s="317"/>
      <c r="M196" s="447"/>
      <c r="N196" s="326"/>
      <c r="O196" s="119"/>
      <c r="P196" s="317"/>
      <c r="Q196" s="447"/>
      <c r="R196" s="447"/>
      <c r="S196" s="447"/>
      <c r="T196" s="509"/>
      <c r="U196" s="309"/>
      <c r="V196" s="156">
        <f t="shared" si="63"/>
        <v>0</v>
      </c>
      <c r="W196" s="326"/>
      <c r="X196" s="180"/>
      <c r="Y196" s="335"/>
      <c r="Z196" s="187">
        <f t="shared" si="64"/>
        <v>0</v>
      </c>
      <c r="AA196" s="339"/>
      <c r="AB196" s="510"/>
      <c r="AC196" s="510"/>
      <c r="AD196" s="510"/>
      <c r="AE196" s="510"/>
      <c r="AF196" s="510"/>
      <c r="AG196" s="510"/>
      <c r="AH196" s="510"/>
      <c r="AI196" s="510"/>
      <c r="AJ196" s="510"/>
      <c r="AK196" s="510"/>
      <c r="AL196" s="510"/>
      <c r="AM196" s="510"/>
      <c r="AN196" s="342"/>
    </row>
    <row r="197" spans="2:40" ht="14.1" customHeight="1">
      <c r="B197" s="300"/>
      <c r="C197" s="846"/>
      <c r="D197" s="848"/>
      <c r="E197" s="381"/>
      <c r="F197" s="851"/>
      <c r="G197" s="843"/>
      <c r="H197" s="302"/>
      <c r="I197" s="84"/>
      <c r="J197" s="304"/>
      <c r="K197" s="119"/>
      <c r="L197" s="317"/>
      <c r="M197" s="447"/>
      <c r="N197" s="326"/>
      <c r="O197" s="119"/>
      <c r="P197" s="317"/>
      <c r="Q197" s="447"/>
      <c r="R197" s="447"/>
      <c r="S197" s="447"/>
      <c r="T197" s="509"/>
      <c r="U197" s="309"/>
      <c r="V197" s="156">
        <f t="shared" si="63"/>
        <v>0</v>
      </c>
      <c r="W197" s="326"/>
      <c r="X197" s="180"/>
      <c r="Y197" s="335"/>
      <c r="Z197" s="187">
        <f t="shared" si="64"/>
        <v>0</v>
      </c>
      <c r="AA197" s="339"/>
      <c r="AB197" s="510"/>
      <c r="AC197" s="510"/>
      <c r="AD197" s="510"/>
      <c r="AE197" s="510"/>
      <c r="AF197" s="510"/>
      <c r="AG197" s="510"/>
      <c r="AH197" s="510"/>
      <c r="AI197" s="510"/>
      <c r="AJ197" s="510"/>
      <c r="AK197" s="510"/>
      <c r="AL197" s="510"/>
      <c r="AM197" s="510"/>
      <c r="AN197" s="342"/>
    </row>
    <row r="198" spans="2:40" ht="14.1" customHeight="1">
      <c r="B198" s="300"/>
      <c r="C198" s="846"/>
      <c r="D198" s="848"/>
      <c r="E198" s="381"/>
      <c r="F198" s="851"/>
      <c r="G198" s="843"/>
      <c r="H198" s="302"/>
      <c r="I198" s="84"/>
      <c r="J198" s="304"/>
      <c r="K198" s="119"/>
      <c r="L198" s="317"/>
      <c r="M198" s="447"/>
      <c r="N198" s="326"/>
      <c r="O198" s="119"/>
      <c r="P198" s="317"/>
      <c r="Q198" s="447"/>
      <c r="R198" s="447"/>
      <c r="S198" s="447"/>
      <c r="T198" s="509"/>
      <c r="U198" s="309"/>
      <c r="V198" s="156">
        <f t="shared" si="63"/>
        <v>0</v>
      </c>
      <c r="W198" s="326"/>
      <c r="X198" s="180"/>
      <c r="Y198" s="335"/>
      <c r="Z198" s="187">
        <f t="shared" si="64"/>
        <v>0</v>
      </c>
      <c r="AA198" s="339"/>
      <c r="AB198" s="510"/>
      <c r="AC198" s="510"/>
      <c r="AD198" s="510"/>
      <c r="AE198" s="510"/>
      <c r="AF198" s="510"/>
      <c r="AG198" s="510"/>
      <c r="AH198" s="510"/>
      <c r="AI198" s="510"/>
      <c r="AJ198" s="510"/>
      <c r="AK198" s="510"/>
      <c r="AL198" s="510"/>
      <c r="AM198" s="510"/>
      <c r="AN198" s="342"/>
    </row>
    <row r="199" spans="2:40" ht="14.1" customHeight="1">
      <c r="B199" s="300"/>
      <c r="C199" s="846"/>
      <c r="D199" s="848"/>
      <c r="E199" s="381"/>
      <c r="F199" s="852"/>
      <c r="G199" s="844"/>
      <c r="H199" s="302"/>
      <c r="I199" s="162"/>
      <c r="J199" s="304"/>
      <c r="K199" s="119"/>
      <c r="L199" s="317"/>
      <c r="M199" s="163"/>
      <c r="N199" s="326"/>
      <c r="O199" s="119"/>
      <c r="P199" s="317"/>
      <c r="Q199" s="163"/>
      <c r="R199" s="163"/>
      <c r="S199" s="163"/>
      <c r="T199" s="233"/>
      <c r="U199" s="309"/>
      <c r="V199" s="164">
        <f>SUM(V193:V198)</f>
        <v>0</v>
      </c>
      <c r="W199" s="326"/>
      <c r="X199" s="180"/>
      <c r="Y199" s="335"/>
      <c r="Z199" s="164">
        <f>SUM(Z193:Z198)</f>
        <v>0</v>
      </c>
      <c r="AA199" s="339"/>
      <c r="AB199" s="164">
        <f t="shared" ref="AB199:AM199" si="65">SUM(AB193:AB198)</f>
        <v>0</v>
      </c>
      <c r="AC199" s="164">
        <f t="shared" si="65"/>
        <v>0</v>
      </c>
      <c r="AD199" s="164">
        <f t="shared" si="65"/>
        <v>0</v>
      </c>
      <c r="AE199" s="164">
        <f t="shared" si="65"/>
        <v>0</v>
      </c>
      <c r="AF199" s="164">
        <f t="shared" si="65"/>
        <v>0</v>
      </c>
      <c r="AG199" s="164">
        <f t="shared" si="65"/>
        <v>0</v>
      </c>
      <c r="AH199" s="164">
        <f t="shared" si="65"/>
        <v>0</v>
      </c>
      <c r="AI199" s="164">
        <f t="shared" si="65"/>
        <v>0</v>
      </c>
      <c r="AJ199" s="164">
        <f t="shared" si="65"/>
        <v>0</v>
      </c>
      <c r="AK199" s="164">
        <f t="shared" si="65"/>
        <v>0</v>
      </c>
      <c r="AL199" s="164">
        <f t="shared" si="65"/>
        <v>0</v>
      </c>
      <c r="AM199" s="164">
        <f t="shared" si="65"/>
        <v>0</v>
      </c>
      <c r="AN199" s="342"/>
    </row>
    <row r="200" spans="2:40" ht="8.1" customHeight="1">
      <c r="B200" s="300"/>
      <c r="C200" s="846"/>
      <c r="D200" s="848"/>
      <c r="E200" s="381"/>
      <c r="F200" s="328"/>
      <c r="G200" s="312"/>
      <c r="H200" s="302"/>
      <c r="I200" s="312"/>
      <c r="J200" s="304"/>
      <c r="K200" s="119"/>
      <c r="L200" s="317"/>
      <c r="M200" s="328"/>
      <c r="N200" s="326"/>
      <c r="O200" s="119"/>
      <c r="P200" s="317"/>
      <c r="Q200" s="328"/>
      <c r="R200" s="328"/>
      <c r="S200" s="328"/>
      <c r="T200" s="329"/>
      <c r="U200" s="312"/>
      <c r="V200" s="330"/>
      <c r="W200" s="326"/>
      <c r="X200" s="180"/>
      <c r="Y200" s="335"/>
      <c r="Z200" s="332"/>
      <c r="AA200" s="340"/>
      <c r="AB200" s="332"/>
      <c r="AC200" s="332"/>
      <c r="AD200" s="332"/>
      <c r="AE200" s="332"/>
      <c r="AF200" s="332"/>
      <c r="AG200" s="332"/>
      <c r="AH200" s="332"/>
      <c r="AI200" s="332"/>
      <c r="AJ200" s="332"/>
      <c r="AK200" s="332"/>
      <c r="AL200" s="332"/>
      <c r="AM200" s="332"/>
      <c r="AN200" s="342"/>
    </row>
    <row r="201" spans="2:40" ht="14.1" customHeight="1">
      <c r="B201" s="300"/>
      <c r="C201" s="846"/>
      <c r="D201" s="848"/>
      <c r="E201" s="381"/>
      <c r="F201" s="850" t="s">
        <v>251</v>
      </c>
      <c r="G201" s="842"/>
      <c r="H201" s="302"/>
      <c r="I201" s="84"/>
      <c r="J201" s="304"/>
      <c r="K201" s="119"/>
      <c r="L201" s="317"/>
      <c r="M201" s="447"/>
      <c r="N201" s="326"/>
      <c r="O201" s="119"/>
      <c r="P201" s="317"/>
      <c r="Q201" s="447"/>
      <c r="R201" s="447"/>
      <c r="S201" s="447"/>
      <c r="T201" s="509"/>
      <c r="U201" s="309"/>
      <c r="V201" s="156">
        <f t="shared" ref="V201:V206" si="66">+S201*T201</f>
        <v>0</v>
      </c>
      <c r="W201" s="326"/>
      <c r="X201" s="180"/>
      <c r="Y201" s="335"/>
      <c r="Z201" s="187">
        <f t="shared" ref="Z201:Z206" si="67">+SUM(AB201:AM201)</f>
        <v>0</v>
      </c>
      <c r="AA201" s="339"/>
      <c r="AB201" s="510"/>
      <c r="AC201" s="510"/>
      <c r="AD201" s="510"/>
      <c r="AE201" s="510"/>
      <c r="AF201" s="510"/>
      <c r="AG201" s="510"/>
      <c r="AH201" s="510"/>
      <c r="AI201" s="510"/>
      <c r="AJ201" s="510"/>
      <c r="AK201" s="510"/>
      <c r="AL201" s="510"/>
      <c r="AM201" s="510"/>
      <c r="AN201" s="342"/>
    </row>
    <row r="202" spans="2:40" ht="14.1" customHeight="1">
      <c r="B202" s="300"/>
      <c r="C202" s="846"/>
      <c r="D202" s="848"/>
      <c r="E202" s="381"/>
      <c r="F202" s="851"/>
      <c r="G202" s="843"/>
      <c r="H202" s="302"/>
      <c r="I202" s="84"/>
      <c r="J202" s="304"/>
      <c r="K202" s="119"/>
      <c r="L202" s="317"/>
      <c r="M202" s="447"/>
      <c r="N202" s="326"/>
      <c r="O202" s="119"/>
      <c r="P202" s="317"/>
      <c r="Q202" s="447"/>
      <c r="R202" s="447"/>
      <c r="S202" s="447"/>
      <c r="T202" s="509"/>
      <c r="U202" s="309"/>
      <c r="V202" s="156">
        <f t="shared" si="66"/>
        <v>0</v>
      </c>
      <c r="W202" s="326"/>
      <c r="X202" s="180"/>
      <c r="Y202" s="335"/>
      <c r="Z202" s="187">
        <f t="shared" si="67"/>
        <v>0</v>
      </c>
      <c r="AA202" s="339"/>
      <c r="AB202" s="510"/>
      <c r="AC202" s="510"/>
      <c r="AD202" s="510"/>
      <c r="AE202" s="510"/>
      <c r="AF202" s="510"/>
      <c r="AG202" s="510"/>
      <c r="AH202" s="510"/>
      <c r="AI202" s="510"/>
      <c r="AJ202" s="510"/>
      <c r="AK202" s="510"/>
      <c r="AL202" s="510"/>
      <c r="AM202" s="510"/>
      <c r="AN202" s="342"/>
    </row>
    <row r="203" spans="2:40" ht="14.1" customHeight="1">
      <c r="B203" s="300"/>
      <c r="C203" s="846"/>
      <c r="D203" s="848"/>
      <c r="E203" s="381"/>
      <c r="F203" s="851"/>
      <c r="G203" s="843"/>
      <c r="H203" s="302"/>
      <c r="I203" s="84"/>
      <c r="J203" s="304"/>
      <c r="K203" s="119"/>
      <c r="L203" s="317"/>
      <c r="M203" s="447"/>
      <c r="N203" s="326"/>
      <c r="O203" s="119"/>
      <c r="P203" s="317"/>
      <c r="Q203" s="447"/>
      <c r="R203" s="447"/>
      <c r="S203" s="447"/>
      <c r="T203" s="509"/>
      <c r="U203" s="309"/>
      <c r="V203" s="156">
        <f t="shared" si="66"/>
        <v>0</v>
      </c>
      <c r="W203" s="326"/>
      <c r="X203" s="180"/>
      <c r="Y203" s="335"/>
      <c r="Z203" s="187">
        <f t="shared" si="67"/>
        <v>0</v>
      </c>
      <c r="AA203" s="339"/>
      <c r="AB203" s="510"/>
      <c r="AC203" s="510"/>
      <c r="AD203" s="510"/>
      <c r="AE203" s="510"/>
      <c r="AF203" s="510"/>
      <c r="AG203" s="510"/>
      <c r="AH203" s="510"/>
      <c r="AI203" s="510"/>
      <c r="AJ203" s="510"/>
      <c r="AK203" s="510"/>
      <c r="AL203" s="510"/>
      <c r="AM203" s="510"/>
      <c r="AN203" s="342"/>
    </row>
    <row r="204" spans="2:40" ht="14.1" customHeight="1">
      <c r="B204" s="300"/>
      <c r="C204" s="846"/>
      <c r="D204" s="848"/>
      <c r="E204" s="381"/>
      <c r="F204" s="851"/>
      <c r="G204" s="843"/>
      <c r="H204" s="302"/>
      <c r="I204" s="84"/>
      <c r="J204" s="304"/>
      <c r="K204" s="119"/>
      <c r="L204" s="317"/>
      <c r="M204" s="447"/>
      <c r="N204" s="326"/>
      <c r="O204" s="119"/>
      <c r="P204" s="317"/>
      <c r="Q204" s="447"/>
      <c r="R204" s="447"/>
      <c r="S204" s="447"/>
      <c r="T204" s="509"/>
      <c r="U204" s="309"/>
      <c r="V204" s="156">
        <f t="shared" si="66"/>
        <v>0</v>
      </c>
      <c r="W204" s="326"/>
      <c r="X204" s="180"/>
      <c r="Y204" s="335"/>
      <c r="Z204" s="187">
        <f t="shared" si="67"/>
        <v>0</v>
      </c>
      <c r="AA204" s="339"/>
      <c r="AB204" s="510"/>
      <c r="AC204" s="510"/>
      <c r="AD204" s="510"/>
      <c r="AE204" s="510"/>
      <c r="AF204" s="510"/>
      <c r="AG204" s="510"/>
      <c r="AH204" s="510"/>
      <c r="AI204" s="510"/>
      <c r="AJ204" s="510"/>
      <c r="AK204" s="510"/>
      <c r="AL204" s="510"/>
      <c r="AM204" s="510"/>
      <c r="AN204" s="342"/>
    </row>
    <row r="205" spans="2:40" ht="14.1" customHeight="1">
      <c r="B205" s="300"/>
      <c r="C205" s="846"/>
      <c r="D205" s="848"/>
      <c r="E205" s="381"/>
      <c r="F205" s="851"/>
      <c r="G205" s="843"/>
      <c r="H205" s="302"/>
      <c r="I205" s="84"/>
      <c r="J205" s="304"/>
      <c r="K205" s="119"/>
      <c r="L205" s="317"/>
      <c r="M205" s="447"/>
      <c r="N205" s="326"/>
      <c r="O205" s="119"/>
      <c r="P205" s="317"/>
      <c r="Q205" s="447"/>
      <c r="R205" s="447"/>
      <c r="S205" s="447"/>
      <c r="T205" s="509"/>
      <c r="U205" s="309"/>
      <c r="V205" s="156">
        <f t="shared" si="66"/>
        <v>0</v>
      </c>
      <c r="W205" s="326"/>
      <c r="X205" s="180"/>
      <c r="Y205" s="335"/>
      <c r="Z205" s="187">
        <f t="shared" si="67"/>
        <v>0</v>
      </c>
      <c r="AA205" s="339"/>
      <c r="AB205" s="510"/>
      <c r="AC205" s="510"/>
      <c r="AD205" s="510"/>
      <c r="AE205" s="510"/>
      <c r="AF205" s="510"/>
      <c r="AG205" s="510"/>
      <c r="AH205" s="510"/>
      <c r="AI205" s="510"/>
      <c r="AJ205" s="510"/>
      <c r="AK205" s="510"/>
      <c r="AL205" s="510"/>
      <c r="AM205" s="510"/>
      <c r="AN205" s="342"/>
    </row>
    <row r="206" spans="2:40" ht="14.1" customHeight="1">
      <c r="B206" s="300"/>
      <c r="C206" s="846"/>
      <c r="D206" s="848"/>
      <c r="E206" s="381"/>
      <c r="F206" s="851"/>
      <c r="G206" s="843"/>
      <c r="H206" s="302"/>
      <c r="I206" s="84"/>
      <c r="J206" s="304"/>
      <c r="K206" s="119"/>
      <c r="L206" s="317"/>
      <c r="M206" s="447"/>
      <c r="N206" s="326"/>
      <c r="O206" s="119"/>
      <c r="P206" s="317"/>
      <c r="Q206" s="447"/>
      <c r="R206" s="447"/>
      <c r="S206" s="447"/>
      <c r="T206" s="509"/>
      <c r="U206" s="309"/>
      <c r="V206" s="156">
        <f t="shared" si="66"/>
        <v>0</v>
      </c>
      <c r="W206" s="326"/>
      <c r="X206" s="180"/>
      <c r="Y206" s="335"/>
      <c r="Z206" s="187">
        <f t="shared" si="67"/>
        <v>0</v>
      </c>
      <c r="AA206" s="339"/>
      <c r="AB206" s="510"/>
      <c r="AC206" s="510"/>
      <c r="AD206" s="510"/>
      <c r="AE206" s="510"/>
      <c r="AF206" s="510"/>
      <c r="AG206" s="510"/>
      <c r="AH206" s="510"/>
      <c r="AI206" s="510"/>
      <c r="AJ206" s="510"/>
      <c r="AK206" s="510"/>
      <c r="AL206" s="510"/>
      <c r="AM206" s="510"/>
      <c r="AN206" s="342"/>
    </row>
    <row r="207" spans="2:40" ht="14.1" customHeight="1">
      <c r="B207" s="300"/>
      <c r="C207" s="846"/>
      <c r="D207" s="848"/>
      <c r="E207" s="381"/>
      <c r="F207" s="852"/>
      <c r="G207" s="844"/>
      <c r="H207" s="302"/>
      <c r="I207" s="162"/>
      <c r="J207" s="304"/>
      <c r="K207" s="119"/>
      <c r="L207" s="317"/>
      <c r="M207" s="163"/>
      <c r="N207" s="326"/>
      <c r="O207" s="119"/>
      <c r="P207" s="317"/>
      <c r="Q207" s="163"/>
      <c r="R207" s="163"/>
      <c r="S207" s="163"/>
      <c r="T207" s="233"/>
      <c r="U207" s="309"/>
      <c r="V207" s="164">
        <f>SUM(V201:V206)</f>
        <v>0</v>
      </c>
      <c r="W207" s="326"/>
      <c r="X207" s="180"/>
      <c r="Y207" s="335"/>
      <c r="Z207" s="164">
        <f>SUM(Z201:Z206)</f>
        <v>0</v>
      </c>
      <c r="AA207" s="339"/>
      <c r="AB207" s="164">
        <f t="shared" ref="AB207:AM207" si="68">SUM(AB201:AB206)</f>
        <v>0</v>
      </c>
      <c r="AC207" s="164">
        <f t="shared" si="68"/>
        <v>0</v>
      </c>
      <c r="AD207" s="164">
        <f t="shared" si="68"/>
        <v>0</v>
      </c>
      <c r="AE207" s="164">
        <f t="shared" si="68"/>
        <v>0</v>
      </c>
      <c r="AF207" s="164">
        <f t="shared" si="68"/>
        <v>0</v>
      </c>
      <c r="AG207" s="164">
        <f t="shared" si="68"/>
        <v>0</v>
      </c>
      <c r="AH207" s="164">
        <f t="shared" si="68"/>
        <v>0</v>
      </c>
      <c r="AI207" s="164">
        <f t="shared" si="68"/>
        <v>0</v>
      </c>
      <c r="AJ207" s="164">
        <f t="shared" si="68"/>
        <v>0</v>
      </c>
      <c r="AK207" s="164">
        <f t="shared" si="68"/>
        <v>0</v>
      </c>
      <c r="AL207" s="164">
        <f t="shared" si="68"/>
        <v>0</v>
      </c>
      <c r="AM207" s="164">
        <f t="shared" si="68"/>
        <v>0</v>
      </c>
      <c r="AN207" s="342"/>
    </row>
    <row r="208" spans="2:40" ht="8.1" customHeight="1">
      <c r="B208" s="300"/>
      <c r="C208" s="846"/>
      <c r="D208" s="848"/>
      <c r="E208" s="381"/>
      <c r="F208" s="328"/>
      <c r="G208" s="312"/>
      <c r="H208" s="302"/>
      <c r="I208" s="312"/>
      <c r="J208" s="304"/>
      <c r="K208" s="119"/>
      <c r="L208" s="317"/>
      <c r="M208" s="328"/>
      <c r="N208" s="326"/>
      <c r="O208" s="119"/>
      <c r="P208" s="317"/>
      <c r="Q208" s="328"/>
      <c r="R208" s="328"/>
      <c r="S208" s="328"/>
      <c r="T208" s="329"/>
      <c r="U208" s="312"/>
      <c r="V208" s="330"/>
      <c r="W208" s="326"/>
      <c r="X208" s="180"/>
      <c r="Y208" s="335"/>
      <c r="Z208" s="332"/>
      <c r="AA208" s="340"/>
      <c r="AB208" s="332"/>
      <c r="AC208" s="332"/>
      <c r="AD208" s="332"/>
      <c r="AE208" s="332"/>
      <c r="AF208" s="332"/>
      <c r="AG208" s="332"/>
      <c r="AH208" s="332"/>
      <c r="AI208" s="332"/>
      <c r="AJ208" s="332"/>
      <c r="AK208" s="332"/>
      <c r="AL208" s="332"/>
      <c r="AM208" s="332"/>
      <c r="AN208" s="342"/>
    </row>
    <row r="209" spans="2:40" ht="14.1" customHeight="1">
      <c r="B209" s="300"/>
      <c r="C209" s="846"/>
      <c r="D209" s="848"/>
      <c r="E209" s="381"/>
      <c r="F209" s="850" t="s">
        <v>252</v>
      </c>
      <c r="G209" s="842"/>
      <c r="H209" s="302"/>
      <c r="I209" s="84"/>
      <c r="J209" s="304"/>
      <c r="K209" s="119"/>
      <c r="L209" s="317"/>
      <c r="M209" s="447"/>
      <c r="N209" s="326"/>
      <c r="O209" s="119"/>
      <c r="P209" s="317"/>
      <c r="Q209" s="447"/>
      <c r="R209" s="447"/>
      <c r="S209" s="447"/>
      <c r="T209" s="509"/>
      <c r="U209" s="309"/>
      <c r="V209" s="156">
        <f t="shared" ref="V209:V214" si="69">+S209*T209</f>
        <v>0</v>
      </c>
      <c r="W209" s="326"/>
      <c r="X209" s="180"/>
      <c r="Y209" s="335"/>
      <c r="Z209" s="187">
        <f t="shared" ref="Z209:Z214" si="70">+SUM(AB209:AM209)</f>
        <v>0</v>
      </c>
      <c r="AA209" s="339"/>
      <c r="AB209" s="510"/>
      <c r="AC209" s="510"/>
      <c r="AD209" s="510"/>
      <c r="AE209" s="510"/>
      <c r="AF209" s="510"/>
      <c r="AG209" s="510"/>
      <c r="AH209" s="510"/>
      <c r="AI209" s="510"/>
      <c r="AJ209" s="510"/>
      <c r="AK209" s="510"/>
      <c r="AL209" s="510"/>
      <c r="AM209" s="510"/>
      <c r="AN209" s="342"/>
    </row>
    <row r="210" spans="2:40" ht="14.1" customHeight="1">
      <c r="B210" s="300"/>
      <c r="C210" s="846"/>
      <c r="D210" s="848"/>
      <c r="E210" s="381"/>
      <c r="F210" s="851"/>
      <c r="G210" s="843"/>
      <c r="H210" s="302"/>
      <c r="I210" s="84"/>
      <c r="J210" s="304"/>
      <c r="K210" s="119"/>
      <c r="L210" s="317"/>
      <c r="M210" s="447"/>
      <c r="N210" s="326"/>
      <c r="O210" s="119"/>
      <c r="P210" s="317"/>
      <c r="Q210" s="447"/>
      <c r="R210" s="447"/>
      <c r="S210" s="447"/>
      <c r="T210" s="509"/>
      <c r="U210" s="309"/>
      <c r="V210" s="156">
        <f t="shared" si="69"/>
        <v>0</v>
      </c>
      <c r="W210" s="326"/>
      <c r="X210" s="180"/>
      <c r="Y210" s="335"/>
      <c r="Z210" s="187">
        <f t="shared" si="70"/>
        <v>0</v>
      </c>
      <c r="AA210" s="339"/>
      <c r="AB210" s="510"/>
      <c r="AC210" s="510"/>
      <c r="AD210" s="510"/>
      <c r="AE210" s="510"/>
      <c r="AF210" s="510"/>
      <c r="AG210" s="510"/>
      <c r="AH210" s="510"/>
      <c r="AI210" s="510"/>
      <c r="AJ210" s="510"/>
      <c r="AK210" s="510"/>
      <c r="AL210" s="510"/>
      <c r="AM210" s="510"/>
      <c r="AN210" s="342"/>
    </row>
    <row r="211" spans="2:40" ht="14.1" customHeight="1">
      <c r="B211" s="300"/>
      <c r="C211" s="846"/>
      <c r="D211" s="848"/>
      <c r="E211" s="381"/>
      <c r="F211" s="851"/>
      <c r="G211" s="843"/>
      <c r="H211" s="302"/>
      <c r="I211" s="84"/>
      <c r="J211" s="304"/>
      <c r="K211" s="119"/>
      <c r="L211" s="317"/>
      <c r="M211" s="447"/>
      <c r="N211" s="326"/>
      <c r="O211" s="119"/>
      <c r="P211" s="317"/>
      <c r="Q211" s="447"/>
      <c r="R211" s="447"/>
      <c r="S211" s="447"/>
      <c r="T211" s="509"/>
      <c r="U211" s="309"/>
      <c r="V211" s="156">
        <f t="shared" si="69"/>
        <v>0</v>
      </c>
      <c r="W211" s="326"/>
      <c r="X211" s="180"/>
      <c r="Y211" s="335"/>
      <c r="Z211" s="187">
        <f t="shared" si="70"/>
        <v>0</v>
      </c>
      <c r="AA211" s="339"/>
      <c r="AB211" s="510"/>
      <c r="AC211" s="510"/>
      <c r="AD211" s="510"/>
      <c r="AE211" s="510"/>
      <c r="AF211" s="510"/>
      <c r="AG211" s="510"/>
      <c r="AH211" s="510"/>
      <c r="AI211" s="510"/>
      <c r="AJ211" s="510"/>
      <c r="AK211" s="510"/>
      <c r="AL211" s="510"/>
      <c r="AM211" s="510"/>
      <c r="AN211" s="342"/>
    </row>
    <row r="212" spans="2:40" ht="14.1" customHeight="1">
      <c r="B212" s="300"/>
      <c r="C212" s="846"/>
      <c r="D212" s="848"/>
      <c r="E212" s="381"/>
      <c r="F212" s="851"/>
      <c r="G212" s="843"/>
      <c r="H212" s="302"/>
      <c r="I212" s="84"/>
      <c r="J212" s="304"/>
      <c r="K212" s="119"/>
      <c r="L212" s="317"/>
      <c r="M212" s="447"/>
      <c r="N212" s="326"/>
      <c r="O212" s="119"/>
      <c r="P212" s="317"/>
      <c r="Q212" s="447"/>
      <c r="R212" s="447"/>
      <c r="S212" s="447"/>
      <c r="T212" s="509"/>
      <c r="U212" s="309"/>
      <c r="V212" s="156">
        <f t="shared" si="69"/>
        <v>0</v>
      </c>
      <c r="W212" s="326"/>
      <c r="X212" s="180"/>
      <c r="Y212" s="335"/>
      <c r="Z212" s="187">
        <f t="shared" si="70"/>
        <v>0</v>
      </c>
      <c r="AA212" s="339"/>
      <c r="AB212" s="510"/>
      <c r="AC212" s="510"/>
      <c r="AD212" s="510"/>
      <c r="AE212" s="510"/>
      <c r="AF212" s="510"/>
      <c r="AG212" s="510"/>
      <c r="AH212" s="510"/>
      <c r="AI212" s="510"/>
      <c r="AJ212" s="510"/>
      <c r="AK212" s="510"/>
      <c r="AL212" s="510"/>
      <c r="AM212" s="510"/>
      <c r="AN212" s="342"/>
    </row>
    <row r="213" spans="2:40" ht="14.1" customHeight="1">
      <c r="B213" s="300"/>
      <c r="C213" s="846"/>
      <c r="D213" s="848"/>
      <c r="E213" s="381"/>
      <c r="F213" s="851"/>
      <c r="G213" s="843"/>
      <c r="H213" s="302"/>
      <c r="I213" s="84"/>
      <c r="J213" s="304"/>
      <c r="K213" s="119"/>
      <c r="L213" s="317"/>
      <c r="M213" s="447"/>
      <c r="N213" s="326"/>
      <c r="O213" s="119"/>
      <c r="P213" s="317"/>
      <c r="Q213" s="447"/>
      <c r="R213" s="447"/>
      <c r="S213" s="447"/>
      <c r="T213" s="509"/>
      <c r="U213" s="309"/>
      <c r="V213" s="156">
        <f t="shared" si="69"/>
        <v>0</v>
      </c>
      <c r="W213" s="326"/>
      <c r="X213" s="180"/>
      <c r="Y213" s="335"/>
      <c r="Z213" s="187">
        <f t="shared" si="70"/>
        <v>0</v>
      </c>
      <c r="AA213" s="339"/>
      <c r="AB213" s="510"/>
      <c r="AC213" s="510"/>
      <c r="AD213" s="510"/>
      <c r="AE213" s="510"/>
      <c r="AF213" s="510"/>
      <c r="AG213" s="510"/>
      <c r="AH213" s="510"/>
      <c r="AI213" s="510"/>
      <c r="AJ213" s="510"/>
      <c r="AK213" s="510"/>
      <c r="AL213" s="510"/>
      <c r="AM213" s="510"/>
      <c r="AN213" s="342"/>
    </row>
    <row r="214" spans="2:40" ht="14.1" customHeight="1">
      <c r="B214" s="300"/>
      <c r="C214" s="846"/>
      <c r="D214" s="848"/>
      <c r="E214" s="381"/>
      <c r="F214" s="851"/>
      <c r="G214" s="843"/>
      <c r="H214" s="302"/>
      <c r="I214" s="84"/>
      <c r="J214" s="304"/>
      <c r="K214" s="119"/>
      <c r="L214" s="317"/>
      <c r="M214" s="447"/>
      <c r="N214" s="326"/>
      <c r="O214" s="119"/>
      <c r="P214" s="317"/>
      <c r="Q214" s="447"/>
      <c r="R214" s="447"/>
      <c r="S214" s="447"/>
      <c r="T214" s="509"/>
      <c r="U214" s="309"/>
      <c r="V214" s="156">
        <f t="shared" si="69"/>
        <v>0</v>
      </c>
      <c r="W214" s="326"/>
      <c r="X214" s="180"/>
      <c r="Y214" s="335"/>
      <c r="Z214" s="187">
        <f t="shared" si="70"/>
        <v>0</v>
      </c>
      <c r="AA214" s="339"/>
      <c r="AB214" s="510"/>
      <c r="AC214" s="510"/>
      <c r="AD214" s="510"/>
      <c r="AE214" s="510"/>
      <c r="AF214" s="510"/>
      <c r="AG214" s="510"/>
      <c r="AH214" s="510"/>
      <c r="AI214" s="510"/>
      <c r="AJ214" s="510"/>
      <c r="AK214" s="510"/>
      <c r="AL214" s="510"/>
      <c r="AM214" s="510"/>
      <c r="AN214" s="342"/>
    </row>
    <row r="215" spans="2:40" ht="14.1" customHeight="1">
      <c r="B215" s="300"/>
      <c r="C215" s="846"/>
      <c r="D215" s="848"/>
      <c r="E215" s="381"/>
      <c r="F215" s="852"/>
      <c r="G215" s="844"/>
      <c r="H215" s="302"/>
      <c r="I215" s="162"/>
      <c r="J215" s="304"/>
      <c r="K215" s="119"/>
      <c r="L215" s="317"/>
      <c r="M215" s="163"/>
      <c r="N215" s="326"/>
      <c r="O215" s="119"/>
      <c r="P215" s="317"/>
      <c r="Q215" s="163"/>
      <c r="R215" s="163"/>
      <c r="S215" s="163"/>
      <c r="T215" s="233"/>
      <c r="U215" s="309"/>
      <c r="V215" s="164">
        <f>SUM(V209:V214)</f>
        <v>0</v>
      </c>
      <c r="W215" s="326"/>
      <c r="X215" s="180"/>
      <c r="Y215" s="335"/>
      <c r="Z215" s="164">
        <f>SUM(Z209:Z214)</f>
        <v>0</v>
      </c>
      <c r="AA215" s="339"/>
      <c r="AB215" s="164">
        <f t="shared" ref="AB215:AM215" si="71">SUM(AB209:AB214)</f>
        <v>0</v>
      </c>
      <c r="AC215" s="164">
        <f t="shared" si="71"/>
        <v>0</v>
      </c>
      <c r="AD215" s="164">
        <f t="shared" si="71"/>
        <v>0</v>
      </c>
      <c r="AE215" s="164">
        <f t="shared" si="71"/>
        <v>0</v>
      </c>
      <c r="AF215" s="164">
        <f t="shared" si="71"/>
        <v>0</v>
      </c>
      <c r="AG215" s="164">
        <f t="shared" si="71"/>
        <v>0</v>
      </c>
      <c r="AH215" s="164">
        <f t="shared" si="71"/>
        <v>0</v>
      </c>
      <c r="AI215" s="164">
        <f t="shared" si="71"/>
        <v>0</v>
      </c>
      <c r="AJ215" s="164">
        <f t="shared" si="71"/>
        <v>0</v>
      </c>
      <c r="AK215" s="164">
        <f t="shared" si="71"/>
        <v>0</v>
      </c>
      <c r="AL215" s="164">
        <f t="shared" si="71"/>
        <v>0</v>
      </c>
      <c r="AM215" s="164">
        <f t="shared" si="71"/>
        <v>0</v>
      </c>
      <c r="AN215" s="342"/>
    </row>
    <row r="216" spans="2:40" ht="8.1" customHeight="1">
      <c r="B216" s="300"/>
      <c r="C216" s="846"/>
      <c r="D216" s="848"/>
      <c r="E216" s="381"/>
      <c r="F216" s="328"/>
      <c r="G216" s="312"/>
      <c r="H216" s="302"/>
      <c r="I216" s="312"/>
      <c r="J216" s="304"/>
      <c r="K216" s="119"/>
      <c r="L216" s="317"/>
      <c r="M216" s="328"/>
      <c r="N216" s="326"/>
      <c r="O216" s="119"/>
      <c r="P216" s="317"/>
      <c r="Q216" s="328"/>
      <c r="R216" s="328"/>
      <c r="S216" s="328"/>
      <c r="T216" s="329"/>
      <c r="U216" s="312"/>
      <c r="V216" s="330"/>
      <c r="W216" s="326"/>
      <c r="X216" s="180"/>
      <c r="Y216" s="335"/>
      <c r="Z216" s="332"/>
      <c r="AA216" s="340"/>
      <c r="AB216" s="332"/>
      <c r="AC216" s="332"/>
      <c r="AD216" s="332"/>
      <c r="AE216" s="332"/>
      <c r="AF216" s="332"/>
      <c r="AG216" s="332"/>
      <c r="AH216" s="332"/>
      <c r="AI216" s="332"/>
      <c r="AJ216" s="332"/>
      <c r="AK216" s="332"/>
      <c r="AL216" s="332"/>
      <c r="AM216" s="332"/>
      <c r="AN216" s="342"/>
    </row>
    <row r="217" spans="2:40" ht="14.1" customHeight="1">
      <c r="B217" s="300"/>
      <c r="C217" s="846"/>
      <c r="D217" s="848"/>
      <c r="E217" s="381"/>
      <c r="F217" s="850" t="s">
        <v>253</v>
      </c>
      <c r="G217" s="842"/>
      <c r="H217" s="302"/>
      <c r="I217" s="84"/>
      <c r="J217" s="304"/>
      <c r="K217" s="119"/>
      <c r="L217" s="317"/>
      <c r="M217" s="447"/>
      <c r="N217" s="326"/>
      <c r="O217" s="119"/>
      <c r="P217" s="317"/>
      <c r="Q217" s="447"/>
      <c r="R217" s="447"/>
      <c r="S217" s="447"/>
      <c r="T217" s="509"/>
      <c r="U217" s="309"/>
      <c r="V217" s="156">
        <f t="shared" ref="V217:V222" si="72">+S217*T217</f>
        <v>0</v>
      </c>
      <c r="W217" s="326"/>
      <c r="X217" s="180"/>
      <c r="Y217" s="335"/>
      <c r="Z217" s="187">
        <f t="shared" ref="Z217:Z222" si="73">+SUM(AB217:AM217)</f>
        <v>0</v>
      </c>
      <c r="AA217" s="339"/>
      <c r="AB217" s="510"/>
      <c r="AC217" s="510"/>
      <c r="AD217" s="510"/>
      <c r="AE217" s="510"/>
      <c r="AF217" s="510"/>
      <c r="AG217" s="510"/>
      <c r="AH217" s="510"/>
      <c r="AI217" s="510"/>
      <c r="AJ217" s="510"/>
      <c r="AK217" s="510"/>
      <c r="AL217" s="510"/>
      <c r="AM217" s="510"/>
      <c r="AN217" s="342"/>
    </row>
    <row r="218" spans="2:40" ht="14.1" customHeight="1">
      <c r="B218" s="300"/>
      <c r="C218" s="846"/>
      <c r="D218" s="848"/>
      <c r="E218" s="381"/>
      <c r="F218" s="851"/>
      <c r="G218" s="843"/>
      <c r="H218" s="302"/>
      <c r="I218" s="84"/>
      <c r="J218" s="304"/>
      <c r="K218" s="119"/>
      <c r="L218" s="317"/>
      <c r="M218" s="447"/>
      <c r="N218" s="326"/>
      <c r="O218" s="119"/>
      <c r="P218" s="317"/>
      <c r="Q218" s="447"/>
      <c r="R218" s="447"/>
      <c r="S218" s="447"/>
      <c r="T218" s="509"/>
      <c r="U218" s="309"/>
      <c r="V218" s="156">
        <f t="shared" si="72"/>
        <v>0</v>
      </c>
      <c r="W218" s="326"/>
      <c r="X218" s="180"/>
      <c r="Y218" s="335"/>
      <c r="Z218" s="187">
        <f t="shared" si="73"/>
        <v>0</v>
      </c>
      <c r="AA218" s="339"/>
      <c r="AB218" s="510"/>
      <c r="AC218" s="510"/>
      <c r="AD218" s="510"/>
      <c r="AE218" s="510"/>
      <c r="AF218" s="510"/>
      <c r="AG218" s="510"/>
      <c r="AH218" s="510"/>
      <c r="AI218" s="510"/>
      <c r="AJ218" s="510"/>
      <c r="AK218" s="510"/>
      <c r="AL218" s="510"/>
      <c r="AM218" s="510"/>
      <c r="AN218" s="342"/>
    </row>
    <row r="219" spans="2:40" ht="14.1" customHeight="1">
      <c r="B219" s="300"/>
      <c r="C219" s="846"/>
      <c r="D219" s="848"/>
      <c r="E219" s="381"/>
      <c r="F219" s="851"/>
      <c r="G219" s="843"/>
      <c r="H219" s="302"/>
      <c r="I219" s="84"/>
      <c r="J219" s="304"/>
      <c r="K219" s="119"/>
      <c r="L219" s="317"/>
      <c r="M219" s="447"/>
      <c r="N219" s="326"/>
      <c r="O219" s="119"/>
      <c r="P219" s="317"/>
      <c r="Q219" s="447"/>
      <c r="R219" s="447"/>
      <c r="S219" s="447"/>
      <c r="T219" s="509"/>
      <c r="U219" s="309"/>
      <c r="V219" s="156">
        <f t="shared" si="72"/>
        <v>0</v>
      </c>
      <c r="W219" s="326"/>
      <c r="X219" s="180"/>
      <c r="Y219" s="335"/>
      <c r="Z219" s="187">
        <f t="shared" si="73"/>
        <v>0</v>
      </c>
      <c r="AA219" s="339"/>
      <c r="AB219" s="510"/>
      <c r="AC219" s="510"/>
      <c r="AD219" s="510"/>
      <c r="AE219" s="510"/>
      <c r="AF219" s="510"/>
      <c r="AG219" s="510"/>
      <c r="AH219" s="510"/>
      <c r="AI219" s="510"/>
      <c r="AJ219" s="510"/>
      <c r="AK219" s="510"/>
      <c r="AL219" s="510"/>
      <c r="AM219" s="510"/>
      <c r="AN219" s="342"/>
    </row>
    <row r="220" spans="2:40" ht="14.1" customHeight="1">
      <c r="B220" s="300"/>
      <c r="C220" s="846"/>
      <c r="D220" s="848"/>
      <c r="E220" s="381"/>
      <c r="F220" s="851"/>
      <c r="G220" s="843"/>
      <c r="H220" s="302"/>
      <c r="I220" s="84"/>
      <c r="J220" s="304"/>
      <c r="K220" s="119"/>
      <c r="L220" s="317"/>
      <c r="M220" s="447"/>
      <c r="N220" s="326"/>
      <c r="O220" s="119"/>
      <c r="P220" s="317"/>
      <c r="Q220" s="447"/>
      <c r="R220" s="447"/>
      <c r="S220" s="447"/>
      <c r="T220" s="509"/>
      <c r="U220" s="309"/>
      <c r="V220" s="156">
        <f t="shared" si="72"/>
        <v>0</v>
      </c>
      <c r="W220" s="326"/>
      <c r="X220" s="180"/>
      <c r="Y220" s="335"/>
      <c r="Z220" s="187">
        <f t="shared" si="73"/>
        <v>0</v>
      </c>
      <c r="AA220" s="339"/>
      <c r="AB220" s="510"/>
      <c r="AC220" s="510"/>
      <c r="AD220" s="510"/>
      <c r="AE220" s="510"/>
      <c r="AF220" s="510"/>
      <c r="AG220" s="510"/>
      <c r="AH220" s="510"/>
      <c r="AI220" s="510"/>
      <c r="AJ220" s="510"/>
      <c r="AK220" s="510"/>
      <c r="AL220" s="510"/>
      <c r="AM220" s="510"/>
      <c r="AN220" s="342"/>
    </row>
    <row r="221" spans="2:40" ht="14.1" customHeight="1">
      <c r="B221" s="300"/>
      <c r="C221" s="846"/>
      <c r="D221" s="848"/>
      <c r="E221" s="381"/>
      <c r="F221" s="851"/>
      <c r="G221" s="843"/>
      <c r="H221" s="302"/>
      <c r="I221" s="84"/>
      <c r="J221" s="304"/>
      <c r="K221" s="119"/>
      <c r="L221" s="317"/>
      <c r="M221" s="447"/>
      <c r="N221" s="326"/>
      <c r="O221" s="119"/>
      <c r="P221" s="317"/>
      <c r="Q221" s="447"/>
      <c r="R221" s="447"/>
      <c r="S221" s="447"/>
      <c r="T221" s="509"/>
      <c r="U221" s="309"/>
      <c r="V221" s="156">
        <f t="shared" si="72"/>
        <v>0</v>
      </c>
      <c r="W221" s="326"/>
      <c r="X221" s="180"/>
      <c r="Y221" s="335"/>
      <c r="Z221" s="187">
        <f t="shared" si="73"/>
        <v>0</v>
      </c>
      <c r="AA221" s="339"/>
      <c r="AB221" s="510"/>
      <c r="AC221" s="510"/>
      <c r="AD221" s="510"/>
      <c r="AE221" s="510"/>
      <c r="AF221" s="510"/>
      <c r="AG221" s="510"/>
      <c r="AH221" s="510"/>
      <c r="AI221" s="510"/>
      <c r="AJ221" s="510"/>
      <c r="AK221" s="510"/>
      <c r="AL221" s="510"/>
      <c r="AM221" s="510"/>
      <c r="AN221" s="342"/>
    </row>
    <row r="222" spans="2:40" ht="14.1" customHeight="1">
      <c r="B222" s="300"/>
      <c r="C222" s="846"/>
      <c r="D222" s="848"/>
      <c r="E222" s="381"/>
      <c r="F222" s="851"/>
      <c r="G222" s="843"/>
      <c r="H222" s="302"/>
      <c r="I222" s="84"/>
      <c r="J222" s="304"/>
      <c r="K222" s="119"/>
      <c r="L222" s="317"/>
      <c r="M222" s="447"/>
      <c r="N222" s="326"/>
      <c r="O222" s="119"/>
      <c r="P222" s="317"/>
      <c r="Q222" s="447"/>
      <c r="R222" s="447"/>
      <c r="S222" s="447"/>
      <c r="T222" s="509"/>
      <c r="U222" s="309"/>
      <c r="V222" s="156">
        <f t="shared" si="72"/>
        <v>0</v>
      </c>
      <c r="W222" s="326"/>
      <c r="X222" s="180"/>
      <c r="Y222" s="335"/>
      <c r="Z222" s="187">
        <f t="shared" si="73"/>
        <v>0</v>
      </c>
      <c r="AA222" s="339"/>
      <c r="AB222" s="510"/>
      <c r="AC222" s="510"/>
      <c r="AD222" s="510"/>
      <c r="AE222" s="510"/>
      <c r="AF222" s="510"/>
      <c r="AG222" s="510"/>
      <c r="AH222" s="510"/>
      <c r="AI222" s="510"/>
      <c r="AJ222" s="510"/>
      <c r="AK222" s="510"/>
      <c r="AL222" s="510"/>
      <c r="AM222" s="510"/>
      <c r="AN222" s="342"/>
    </row>
    <row r="223" spans="2:40" ht="14.1" customHeight="1">
      <c r="B223" s="300"/>
      <c r="C223" s="847"/>
      <c r="D223" s="849"/>
      <c r="E223" s="381"/>
      <c r="F223" s="852"/>
      <c r="G223" s="844"/>
      <c r="H223" s="302"/>
      <c r="I223" s="162"/>
      <c r="J223" s="304"/>
      <c r="K223" s="119"/>
      <c r="L223" s="317"/>
      <c r="M223" s="163"/>
      <c r="N223" s="326"/>
      <c r="O223" s="119"/>
      <c r="P223" s="317"/>
      <c r="Q223" s="163"/>
      <c r="R223" s="163"/>
      <c r="S223" s="163"/>
      <c r="T223" s="233"/>
      <c r="U223" s="309"/>
      <c r="V223" s="164">
        <f>SUM(V217:V222)</f>
        <v>0</v>
      </c>
      <c r="W223" s="326"/>
      <c r="X223" s="180"/>
      <c r="Y223" s="335"/>
      <c r="Z223" s="164">
        <f>SUM(Z217:Z222)</f>
        <v>0</v>
      </c>
      <c r="AA223" s="339"/>
      <c r="AB223" s="164">
        <f t="shared" ref="AB223:AM223" si="74">SUM(AB217:AB222)</f>
        <v>0</v>
      </c>
      <c r="AC223" s="164">
        <f t="shared" si="74"/>
        <v>0</v>
      </c>
      <c r="AD223" s="164">
        <f t="shared" si="74"/>
        <v>0</v>
      </c>
      <c r="AE223" s="164">
        <f t="shared" si="74"/>
        <v>0</v>
      </c>
      <c r="AF223" s="164">
        <f t="shared" si="74"/>
        <v>0</v>
      </c>
      <c r="AG223" s="164">
        <f t="shared" si="74"/>
        <v>0</v>
      </c>
      <c r="AH223" s="164">
        <f t="shared" si="74"/>
        <v>0</v>
      </c>
      <c r="AI223" s="164">
        <f t="shared" si="74"/>
        <v>0</v>
      </c>
      <c r="AJ223" s="164">
        <f t="shared" si="74"/>
        <v>0</v>
      </c>
      <c r="AK223" s="164">
        <f t="shared" si="74"/>
        <v>0</v>
      </c>
      <c r="AL223" s="164">
        <f t="shared" si="74"/>
        <v>0</v>
      </c>
      <c r="AM223" s="164">
        <f t="shared" si="74"/>
        <v>0</v>
      </c>
      <c r="AN223" s="342"/>
    </row>
    <row r="224" spans="2:40" ht="14.1" customHeight="1">
      <c r="B224" s="300"/>
      <c r="C224" s="364"/>
      <c r="D224" s="306"/>
      <c r="E224" s="381"/>
      <c r="F224" s="371"/>
      <c r="G224" s="308"/>
      <c r="H224" s="302"/>
      <c r="I224" s="309"/>
      <c r="J224" s="304"/>
      <c r="K224" s="119"/>
      <c r="L224" s="317"/>
      <c r="M224" s="319"/>
      <c r="N224" s="326"/>
      <c r="O224" s="119"/>
      <c r="P224" s="317"/>
      <c r="Q224" s="319"/>
      <c r="R224" s="319"/>
      <c r="S224" s="319"/>
      <c r="T224" s="320"/>
      <c r="U224" s="309"/>
      <c r="V224" s="321"/>
      <c r="W224" s="326"/>
      <c r="X224" s="180"/>
      <c r="Y224" s="335"/>
      <c r="Z224" s="332"/>
      <c r="AA224" s="340"/>
      <c r="AB224" s="332"/>
      <c r="AC224" s="332"/>
      <c r="AD224" s="332"/>
      <c r="AE224" s="332"/>
      <c r="AF224" s="332"/>
      <c r="AG224" s="332"/>
      <c r="AH224" s="332"/>
      <c r="AI224" s="332"/>
      <c r="AJ224" s="332"/>
      <c r="AK224" s="332"/>
      <c r="AL224" s="332"/>
      <c r="AM224" s="332"/>
      <c r="AN224" s="342"/>
    </row>
    <row r="225" spans="2:40" ht="14.1" customHeight="1">
      <c r="B225" s="300"/>
      <c r="C225" s="364"/>
      <c r="D225" s="306"/>
      <c r="E225" s="381"/>
      <c r="F225" s="371"/>
      <c r="G225" s="308"/>
      <c r="H225" s="302"/>
      <c r="I225" s="309"/>
      <c r="J225" s="304"/>
      <c r="K225" s="119"/>
      <c r="L225" s="317"/>
      <c r="M225" s="319"/>
      <c r="N225" s="326"/>
      <c r="O225" s="119"/>
      <c r="P225" s="317"/>
      <c r="Q225" s="319"/>
      <c r="R225" s="319"/>
      <c r="S225" s="319"/>
      <c r="T225" s="320"/>
      <c r="U225" s="309"/>
      <c r="V225" s="321"/>
      <c r="W225" s="326"/>
      <c r="X225" s="180"/>
      <c r="Y225" s="335"/>
      <c r="Z225" s="332"/>
      <c r="AA225" s="340"/>
      <c r="AB225" s="332"/>
      <c r="AC225" s="332"/>
      <c r="AD225" s="332"/>
      <c r="AE225" s="332"/>
      <c r="AF225" s="332"/>
      <c r="AG225" s="332"/>
      <c r="AH225" s="332"/>
      <c r="AI225" s="332"/>
      <c r="AJ225" s="332"/>
      <c r="AK225" s="332"/>
      <c r="AL225" s="332"/>
      <c r="AM225" s="332"/>
      <c r="AN225" s="342"/>
    </row>
    <row r="226" spans="2:40" ht="14.1" customHeight="1" thickBot="1">
      <c r="B226" s="300"/>
      <c r="C226" s="364"/>
      <c r="D226" s="306"/>
      <c r="E226" s="381"/>
      <c r="F226" s="371"/>
      <c r="G226" s="308"/>
      <c r="H226" s="302"/>
      <c r="I226" s="309"/>
      <c r="J226" s="304"/>
      <c r="K226" s="119"/>
      <c r="L226" s="317"/>
      <c r="M226" s="319"/>
      <c r="N226" s="326"/>
      <c r="O226" s="119"/>
      <c r="P226" s="317"/>
      <c r="Q226" s="319"/>
      <c r="R226" s="319"/>
      <c r="S226" s="319"/>
      <c r="T226" s="320"/>
      <c r="U226" s="309"/>
      <c r="V226" s="244">
        <f>+V183+V191+V199+V207+V215+V223</f>
        <v>0</v>
      </c>
      <c r="W226" s="326"/>
      <c r="X226" s="180"/>
      <c r="Y226" s="335"/>
      <c r="Z226" s="244">
        <f>+Z183+Z191+Z199+Z207+Z215+Z223</f>
        <v>0</v>
      </c>
      <c r="AA226" s="339"/>
      <c r="AB226" s="244">
        <f t="shared" ref="AB226:AM226" si="75">+AB183+AB191+AB199+AB207+AB215+AB223</f>
        <v>0</v>
      </c>
      <c r="AC226" s="244">
        <f t="shared" si="75"/>
        <v>0</v>
      </c>
      <c r="AD226" s="244">
        <f t="shared" si="75"/>
        <v>0</v>
      </c>
      <c r="AE226" s="244">
        <f t="shared" si="75"/>
        <v>0</v>
      </c>
      <c r="AF226" s="244">
        <f t="shared" si="75"/>
        <v>0</v>
      </c>
      <c r="AG226" s="244">
        <f t="shared" si="75"/>
        <v>0</v>
      </c>
      <c r="AH226" s="244">
        <f t="shared" si="75"/>
        <v>0</v>
      </c>
      <c r="AI226" s="244">
        <f t="shared" si="75"/>
        <v>0</v>
      </c>
      <c r="AJ226" s="244">
        <f t="shared" si="75"/>
        <v>0</v>
      </c>
      <c r="AK226" s="244">
        <f t="shared" si="75"/>
        <v>0</v>
      </c>
      <c r="AL226" s="244">
        <f t="shared" si="75"/>
        <v>0</v>
      </c>
      <c r="AM226" s="244">
        <f t="shared" si="75"/>
        <v>0</v>
      </c>
      <c r="AN226" s="342"/>
    </row>
    <row r="227" spans="2:40" s="16" customFormat="1" ht="14.1" customHeight="1" thickBot="1">
      <c r="B227" s="301"/>
      <c r="C227" s="365"/>
      <c r="D227" s="310"/>
      <c r="E227" s="382"/>
      <c r="F227" s="322"/>
      <c r="G227" s="311"/>
      <c r="H227" s="303"/>
      <c r="I227" s="311"/>
      <c r="J227" s="305"/>
      <c r="K227" s="119"/>
      <c r="L227" s="318"/>
      <c r="M227" s="322"/>
      <c r="N227" s="327"/>
      <c r="O227" s="119"/>
      <c r="P227" s="318"/>
      <c r="Q227" s="322"/>
      <c r="R227" s="322"/>
      <c r="S227" s="322"/>
      <c r="T227" s="323"/>
      <c r="U227" s="311"/>
      <c r="V227" s="324"/>
      <c r="W227" s="327"/>
      <c r="X227" s="180"/>
      <c r="Y227" s="336"/>
      <c r="Z227" s="333"/>
      <c r="AA227" s="341"/>
      <c r="AB227" s="333"/>
      <c r="AC227" s="333"/>
      <c r="AD227" s="333"/>
      <c r="AE227" s="333"/>
      <c r="AF227" s="333"/>
      <c r="AG227" s="333"/>
      <c r="AH227" s="333"/>
      <c r="AI227" s="333"/>
      <c r="AJ227" s="333"/>
      <c r="AK227" s="333"/>
      <c r="AL227" s="333"/>
      <c r="AM227" s="333"/>
      <c r="AN227" s="343"/>
    </row>
    <row r="228" spans="2:40" ht="14.1" customHeight="1">
      <c r="C228" s="361"/>
      <c r="E228" s="361"/>
      <c r="F228" s="227"/>
    </row>
    <row r="229" spans="2:40" ht="14.1" customHeight="1">
      <c r="C229" s="361"/>
      <c r="E229" s="361"/>
      <c r="F229" s="227"/>
    </row>
    <row r="230" spans="2:40" ht="14.1" customHeight="1">
      <c r="C230" s="361"/>
      <c r="E230" s="361"/>
      <c r="F230" s="227"/>
    </row>
    <row r="231" spans="2:40" s="26" customFormat="1" ht="14.1" customHeight="1" thickBot="1">
      <c r="C231" s="366"/>
      <c r="D231" s="346"/>
      <c r="E231" s="366"/>
      <c r="F231" s="350"/>
      <c r="G231" s="78"/>
      <c r="H231" s="347"/>
      <c r="I231" s="78" t="s">
        <v>274</v>
      </c>
      <c r="J231" s="348"/>
      <c r="K231" s="349"/>
      <c r="L231" s="348"/>
      <c r="M231" s="350"/>
      <c r="N231" s="353"/>
      <c r="O231" s="349"/>
      <c r="P231" s="348"/>
      <c r="Q231" s="350"/>
      <c r="R231" s="350"/>
      <c r="S231" s="350"/>
      <c r="T231" s="351"/>
      <c r="U231" s="78"/>
      <c r="V231" s="352">
        <f>+V61+V116+V171+V226</f>
        <v>0</v>
      </c>
      <c r="W231" s="353"/>
      <c r="X231" s="354"/>
      <c r="Y231" s="353"/>
      <c r="Z231" s="352">
        <f>+Z61+Z116+Z171+Z226</f>
        <v>0</v>
      </c>
      <c r="AA231" s="353"/>
      <c r="AB231" s="352">
        <f t="shared" ref="AB231:AM231" si="76">+AB61+AB116+AB171+AB226</f>
        <v>0</v>
      </c>
      <c r="AC231" s="352">
        <f t="shared" si="76"/>
        <v>0</v>
      </c>
      <c r="AD231" s="352">
        <f t="shared" si="76"/>
        <v>0</v>
      </c>
      <c r="AE231" s="352">
        <f t="shared" si="76"/>
        <v>0</v>
      </c>
      <c r="AF231" s="352">
        <f t="shared" si="76"/>
        <v>0</v>
      </c>
      <c r="AG231" s="352">
        <f t="shared" si="76"/>
        <v>0</v>
      </c>
      <c r="AH231" s="352">
        <f t="shared" si="76"/>
        <v>0</v>
      </c>
      <c r="AI231" s="352">
        <f t="shared" si="76"/>
        <v>0</v>
      </c>
      <c r="AJ231" s="352">
        <f t="shared" si="76"/>
        <v>0</v>
      </c>
      <c r="AK231" s="352">
        <f t="shared" si="76"/>
        <v>0</v>
      </c>
      <c r="AL231" s="352">
        <f t="shared" si="76"/>
        <v>0</v>
      </c>
      <c r="AM231" s="352">
        <f t="shared" si="76"/>
        <v>0</v>
      </c>
      <c r="AN231" s="355"/>
    </row>
  </sheetData>
  <sheetProtection password="DCA9" sheet="1" objects="1" scenarios="1"/>
  <mergeCells count="59">
    <mergeCell ref="B3:I4"/>
    <mergeCell ref="C7:D8"/>
    <mergeCell ref="F7:G8"/>
    <mergeCell ref="C12:C58"/>
    <mergeCell ref="D12:D58"/>
    <mergeCell ref="F12:F18"/>
    <mergeCell ref="G12:G18"/>
    <mergeCell ref="F20:F26"/>
    <mergeCell ref="G20:G26"/>
    <mergeCell ref="F28:F34"/>
    <mergeCell ref="G28:G34"/>
    <mergeCell ref="F36:F42"/>
    <mergeCell ref="G36:G42"/>
    <mergeCell ref="F44:F50"/>
    <mergeCell ref="G44:G50"/>
    <mergeCell ref="F52:F58"/>
    <mergeCell ref="G52:G58"/>
    <mergeCell ref="C67:C113"/>
    <mergeCell ref="D67:D113"/>
    <mergeCell ref="F67:F73"/>
    <mergeCell ref="G67:G73"/>
    <mergeCell ref="F75:F81"/>
    <mergeCell ref="G75:G81"/>
    <mergeCell ref="F83:F89"/>
    <mergeCell ref="G83:G89"/>
    <mergeCell ref="F91:F97"/>
    <mergeCell ref="G91:G97"/>
    <mergeCell ref="F99:F105"/>
    <mergeCell ref="G99:G105"/>
    <mergeCell ref="F107:F113"/>
    <mergeCell ref="G107:G113"/>
    <mergeCell ref="C122:C168"/>
    <mergeCell ref="D122:D168"/>
    <mergeCell ref="F122:F128"/>
    <mergeCell ref="G122:G128"/>
    <mergeCell ref="F130:F136"/>
    <mergeCell ref="G130:G136"/>
    <mergeCell ref="F138:F144"/>
    <mergeCell ref="G138:G144"/>
    <mergeCell ref="F146:F152"/>
    <mergeCell ref="G146:G152"/>
    <mergeCell ref="F154:F160"/>
    <mergeCell ref="G154:G160"/>
    <mergeCell ref="F162:F168"/>
    <mergeCell ref="G162:G168"/>
    <mergeCell ref="C177:C223"/>
    <mergeCell ref="D177:D223"/>
    <mergeCell ref="F177:F183"/>
    <mergeCell ref="G177:G183"/>
    <mergeCell ref="F185:F191"/>
    <mergeCell ref="G185:G191"/>
    <mergeCell ref="F193:F199"/>
    <mergeCell ref="G193:G199"/>
    <mergeCell ref="F201:F207"/>
    <mergeCell ref="G201:G207"/>
    <mergeCell ref="F209:F215"/>
    <mergeCell ref="G209:G215"/>
    <mergeCell ref="F217:F223"/>
    <mergeCell ref="G217:G223"/>
  </mergeCells>
  <dataValidations count="1">
    <dataValidation type="list" allowBlank="1" showInputMessage="1" showErrorMessage="1" sqref="I52:I57 I36:I41 I20:I25 I28:I33 I12:I17 I44:I49 I107:I112 I91:I96 I75:I80 I83:I88 I67:I72 I99:I104 I162:I167 I146:I151 I130:I135 I138:I143 I122:I127 I154:I159 I217:I222 I201:I206 I185:I190 I193:I198 I177:I182 I209:I214">
      <formula1>ACCOUNTS</formula1>
    </dataValidation>
  </dataValidations>
  <printOptions horizontalCentered="1"/>
  <pageMargins left="0.39370078740157483" right="0.39370078740157483" top="0.39370078740157483" bottom="0.39370078740157483" header="0" footer="0"/>
  <pageSetup paperSize="9" scale="41" fitToWidth="10" fitToHeight="4" orientation="landscape" r:id="rId1"/>
  <legacyDrawing r:id="rId2"/>
</worksheet>
</file>

<file path=xl/worksheets/sheet12.xml><?xml version="1.0" encoding="utf-8"?>
<worksheet xmlns="http://schemas.openxmlformats.org/spreadsheetml/2006/main" xmlns:r="http://schemas.openxmlformats.org/officeDocument/2006/relationships">
  <sheetPr codeName="Sheet10">
    <tabColor rgb="FFFFFF00"/>
    <pageSetUpPr fitToPage="1"/>
  </sheetPr>
  <dimension ref="B1:AM47"/>
  <sheetViews>
    <sheetView showGridLines="0" topLeftCell="P1" workbookViewId="0">
      <pane ySplit="15" topLeftCell="A34" activePane="bottomLeft" state="frozen"/>
      <selection pane="bottomLeft" activeCell="AA41" sqref="AA41:AL42"/>
    </sheetView>
  </sheetViews>
  <sheetFormatPr defaultRowHeight="14.1" customHeight="1"/>
  <cols>
    <col min="1" max="2" width="1.83203125" style="1" customWidth="1"/>
    <col min="3" max="3" width="3.83203125" style="118" customWidth="1"/>
    <col min="4" max="4" width="30.83203125" style="10" customWidth="1"/>
    <col min="5" max="5" width="1.83203125" style="118" customWidth="1"/>
    <col min="6" max="6" width="5.1640625" style="6" bestFit="1" customWidth="1"/>
    <col min="7" max="7" width="30.83203125" style="6" customWidth="1"/>
    <col min="8" max="8" width="1.83203125" style="12" customWidth="1"/>
    <col min="9" max="9" width="45.83203125" style="6" customWidth="1"/>
    <col min="10" max="10" width="1.83203125" style="7" customWidth="1"/>
    <col min="11" max="11" width="3.83203125" style="100" customWidth="1"/>
    <col min="12" max="12" width="1.83203125" style="7" customWidth="1"/>
    <col min="13" max="13" width="12.83203125" style="227" customWidth="1"/>
    <col min="14" max="14" width="1.83203125" style="215" customWidth="1"/>
    <col min="15" max="15" width="3.83203125" style="100" customWidth="1"/>
    <col min="16" max="16" width="1.83203125" style="7" customWidth="1"/>
    <col min="17" max="18" width="12.83203125" style="227" customWidth="1"/>
    <col min="19" max="19" width="12.83203125" style="237" customWidth="1"/>
    <col min="20" max="20" width="1.83203125" style="6" customWidth="1"/>
    <col min="21" max="21" width="12.83203125" style="160" customWidth="1"/>
    <col min="22" max="22" width="1.83203125" style="215" customWidth="1"/>
    <col min="23" max="23" width="3.83203125" style="209" customWidth="1"/>
    <col min="24" max="24" width="1.83203125" style="215" customWidth="1"/>
    <col min="25" max="25" width="12.83203125" style="216" customWidth="1"/>
    <col min="26" max="26" width="1.83203125" style="215" customWidth="1"/>
    <col min="27" max="38" width="12.83203125" style="216" customWidth="1"/>
    <col min="39" max="39" width="1.83203125" style="216" customWidth="1"/>
    <col min="40" max="16384" width="9.33203125" style="1"/>
  </cols>
  <sheetData>
    <row r="1" spans="2:39" s="22" customFormat="1" ht="14.1" customHeight="1">
      <c r="B1" s="77"/>
      <c r="D1" s="6"/>
      <c r="G1" s="6"/>
      <c r="J1" s="77"/>
      <c r="K1" s="99"/>
      <c r="L1" s="77"/>
      <c r="M1" s="219"/>
      <c r="N1" s="165"/>
      <c r="O1" s="99"/>
      <c r="P1" s="77"/>
      <c r="Q1" s="219"/>
      <c r="R1" s="220"/>
      <c r="S1" s="229"/>
      <c r="T1" s="77"/>
      <c r="U1" s="147"/>
      <c r="V1" s="165"/>
      <c r="W1" s="166"/>
      <c r="X1" s="165"/>
      <c r="Y1" s="167"/>
      <c r="Z1" s="165"/>
      <c r="AA1" s="167"/>
      <c r="AB1" s="167"/>
      <c r="AC1" s="167"/>
      <c r="AD1" s="167"/>
      <c r="AE1" s="167"/>
      <c r="AF1" s="167"/>
      <c r="AG1" s="167"/>
      <c r="AH1" s="167"/>
      <c r="AI1" s="167"/>
      <c r="AJ1" s="167"/>
      <c r="AK1" s="167"/>
      <c r="AL1" s="167"/>
      <c r="AM1" s="167"/>
    </row>
    <row r="2" spans="2:39" ht="14.1" customHeight="1">
      <c r="B2" s="101" t="s">
        <v>368</v>
      </c>
      <c r="C2" s="32"/>
      <c r="D2" s="32"/>
      <c r="E2" s="116"/>
      <c r="F2" s="116"/>
      <c r="G2" s="32"/>
      <c r="H2" s="116"/>
      <c r="I2" s="33"/>
      <c r="J2" s="102"/>
      <c r="K2" s="9"/>
      <c r="L2" s="102"/>
      <c r="M2" s="102"/>
      <c r="N2" s="168"/>
      <c r="O2" s="9"/>
      <c r="P2" s="102"/>
      <c r="Q2" s="102"/>
      <c r="R2" s="103"/>
      <c r="S2" s="148"/>
      <c r="T2" s="102"/>
      <c r="U2" s="148"/>
      <c r="V2" s="168"/>
      <c r="W2" s="168"/>
      <c r="X2" s="168"/>
      <c r="Y2" s="170"/>
      <c r="Z2" s="168"/>
      <c r="AA2" s="170"/>
      <c r="AB2" s="170"/>
      <c r="AC2" s="170"/>
      <c r="AD2" s="170"/>
      <c r="AE2" s="170"/>
      <c r="AF2" s="170"/>
      <c r="AG2" s="170"/>
      <c r="AH2" s="170"/>
      <c r="AI2" s="170"/>
      <c r="AJ2" s="170"/>
      <c r="AK2" s="170"/>
      <c r="AL2" s="170"/>
      <c r="AM2" s="170"/>
    </row>
    <row r="3" spans="2:39" s="420" customFormat="1" ht="14.1" customHeight="1">
      <c r="B3" s="827" t="s">
        <v>423</v>
      </c>
      <c r="C3" s="869"/>
      <c r="D3" s="869"/>
      <c r="E3" s="869"/>
      <c r="F3" s="869"/>
      <c r="G3" s="869"/>
      <c r="H3" s="869"/>
      <c r="I3" s="870"/>
      <c r="J3" s="428"/>
      <c r="K3" s="429"/>
      <c r="L3" s="428"/>
      <c r="M3" s="430"/>
      <c r="N3" s="422"/>
      <c r="O3" s="429"/>
      <c r="P3" s="428"/>
      <c r="Q3" s="430"/>
      <c r="R3" s="430"/>
      <c r="S3" s="431"/>
      <c r="T3" s="428"/>
      <c r="U3" s="432"/>
      <c r="V3" s="422"/>
      <c r="W3" s="422"/>
      <c r="X3" s="422"/>
      <c r="Y3" s="423"/>
      <c r="Z3" s="422"/>
      <c r="AA3" s="423"/>
      <c r="AB3" s="423"/>
      <c r="AC3" s="423"/>
      <c r="AD3" s="423"/>
      <c r="AE3" s="423"/>
      <c r="AF3" s="423"/>
      <c r="AG3" s="423"/>
      <c r="AH3" s="423"/>
      <c r="AI3" s="423"/>
      <c r="AJ3" s="423"/>
      <c r="AK3" s="423"/>
      <c r="AL3" s="423"/>
      <c r="AM3" s="423"/>
    </row>
    <row r="4" spans="2:39" s="420" customFormat="1" ht="14.1" customHeight="1">
      <c r="B4" s="827"/>
      <c r="C4" s="869"/>
      <c r="D4" s="869"/>
      <c r="E4" s="869"/>
      <c r="F4" s="869"/>
      <c r="G4" s="869"/>
      <c r="H4" s="869"/>
      <c r="I4" s="870"/>
      <c r="J4" s="428"/>
      <c r="K4" s="429"/>
      <c r="L4" s="428"/>
      <c r="M4" s="430"/>
      <c r="N4" s="422"/>
      <c r="O4" s="429"/>
      <c r="P4" s="428"/>
      <c r="Q4" s="430"/>
      <c r="R4" s="430"/>
      <c r="S4" s="431"/>
      <c r="T4" s="428"/>
      <c r="U4" s="432"/>
      <c r="V4" s="422"/>
      <c r="W4" s="422"/>
      <c r="X4" s="422"/>
      <c r="Y4" s="423"/>
      <c r="Z4" s="422"/>
      <c r="AA4" s="423"/>
      <c r="AB4" s="423"/>
      <c r="AC4" s="423"/>
      <c r="AD4" s="423"/>
      <c r="AE4" s="423"/>
      <c r="AF4" s="423"/>
      <c r="AG4" s="423"/>
      <c r="AH4" s="423"/>
      <c r="AI4" s="423"/>
      <c r="AJ4" s="423"/>
      <c r="AK4" s="423"/>
      <c r="AL4" s="423"/>
      <c r="AM4" s="423"/>
    </row>
    <row r="5" spans="2:39" s="420" customFormat="1" ht="14.1" customHeight="1">
      <c r="B5" s="871"/>
      <c r="C5" s="872"/>
      <c r="D5" s="872"/>
      <c r="E5" s="872"/>
      <c r="F5" s="872"/>
      <c r="G5" s="872"/>
      <c r="H5" s="872"/>
      <c r="I5" s="873"/>
      <c r="J5" s="428"/>
      <c r="K5" s="429"/>
      <c r="L5" s="428"/>
      <c r="M5" s="430"/>
      <c r="N5" s="422"/>
      <c r="O5" s="429"/>
      <c r="P5" s="428"/>
      <c r="Q5" s="430"/>
      <c r="R5" s="430"/>
      <c r="S5" s="431"/>
      <c r="T5" s="428"/>
      <c r="U5" s="432"/>
      <c r="V5" s="422"/>
      <c r="W5" s="422"/>
      <c r="X5" s="422"/>
      <c r="Y5" s="423"/>
      <c r="Z5" s="422"/>
      <c r="AA5" s="423"/>
      <c r="AB5" s="423"/>
      <c r="AC5" s="423"/>
      <c r="AD5" s="423"/>
      <c r="AE5" s="423"/>
      <c r="AF5" s="423"/>
      <c r="AG5" s="423"/>
      <c r="AH5" s="423"/>
      <c r="AI5" s="423"/>
      <c r="AJ5" s="423"/>
      <c r="AK5" s="423"/>
      <c r="AL5" s="423"/>
      <c r="AM5" s="423"/>
    </row>
    <row r="6" spans="2:39" ht="14.1" customHeight="1">
      <c r="C6" s="1"/>
      <c r="D6" s="117"/>
      <c r="E6" s="117"/>
      <c r="F6" s="117"/>
      <c r="G6" s="117"/>
      <c r="H6" s="117"/>
      <c r="I6" s="117"/>
      <c r="J6" s="117"/>
      <c r="K6" s="9"/>
      <c r="L6" s="117"/>
      <c r="M6" s="221"/>
      <c r="N6" s="168"/>
      <c r="O6" s="9"/>
      <c r="P6" s="117"/>
      <c r="Q6" s="221"/>
      <c r="R6" s="221"/>
      <c r="S6" s="230"/>
      <c r="T6" s="117"/>
      <c r="U6" s="149"/>
      <c r="V6" s="168"/>
      <c r="W6" s="168"/>
      <c r="X6" s="168"/>
      <c r="Y6" s="170"/>
      <c r="Z6" s="168"/>
      <c r="AA6" s="170"/>
      <c r="AB6" s="170"/>
      <c r="AC6" s="170"/>
      <c r="AD6" s="170"/>
      <c r="AE6" s="170"/>
      <c r="AF6" s="170"/>
      <c r="AG6" s="170"/>
      <c r="AH6" s="170"/>
      <c r="AI6" s="170"/>
      <c r="AJ6" s="170"/>
      <c r="AK6" s="170"/>
      <c r="AL6" s="170"/>
      <c r="AM6" s="170"/>
    </row>
    <row r="7" spans="2:39" ht="14.1" customHeight="1">
      <c r="C7" s="1"/>
      <c r="D7" s="117"/>
      <c r="E7" s="117"/>
      <c r="F7" s="117"/>
      <c r="G7" s="117"/>
      <c r="H7" s="117"/>
      <c r="I7" s="117"/>
      <c r="J7" s="117"/>
      <c r="K7" s="9"/>
      <c r="L7" s="117"/>
      <c r="M7" s="221"/>
      <c r="N7" s="168"/>
      <c r="O7" s="9"/>
      <c r="P7" s="117"/>
      <c r="Q7" s="221"/>
      <c r="R7" s="221"/>
      <c r="S7" s="230"/>
      <c r="T7" s="117"/>
      <c r="U7" s="149"/>
      <c r="V7" s="168"/>
      <c r="W7" s="168"/>
      <c r="X7" s="168"/>
      <c r="Y7" s="170"/>
      <c r="Z7" s="168"/>
      <c r="AA7" s="170"/>
      <c r="AB7" s="170"/>
      <c r="AC7" s="170"/>
      <c r="AD7" s="170"/>
      <c r="AE7" s="170"/>
      <c r="AF7" s="170"/>
      <c r="AG7" s="170"/>
      <c r="AH7" s="170"/>
      <c r="AI7" s="170"/>
      <c r="AJ7" s="170"/>
      <c r="AK7" s="170"/>
      <c r="AL7" s="170"/>
      <c r="AM7" s="170"/>
    </row>
    <row r="8" spans="2:39" ht="14.1" customHeight="1">
      <c r="B8" s="101" t="s">
        <v>424</v>
      </c>
      <c r="C8" s="32"/>
      <c r="D8" s="32"/>
      <c r="E8" s="116"/>
      <c r="F8" s="116"/>
      <c r="G8" s="32"/>
      <c r="H8" s="116"/>
      <c r="I8" s="33"/>
      <c r="J8" s="117"/>
      <c r="K8" s="9"/>
      <c r="L8" s="117"/>
      <c r="M8" s="221"/>
      <c r="N8" s="168"/>
      <c r="O8" s="9"/>
      <c r="P8" s="117"/>
      <c r="Q8" s="221"/>
      <c r="R8" s="221"/>
      <c r="S8" s="230"/>
      <c r="T8" s="117"/>
      <c r="U8" s="149"/>
      <c r="V8" s="168"/>
      <c r="W8" s="168"/>
      <c r="X8" s="168"/>
      <c r="Y8" s="170"/>
      <c r="Z8" s="168"/>
      <c r="AA8" s="170"/>
      <c r="AB8" s="170"/>
      <c r="AC8" s="170"/>
      <c r="AD8" s="170"/>
      <c r="AE8" s="170"/>
      <c r="AF8" s="170"/>
      <c r="AG8" s="170"/>
      <c r="AH8" s="170"/>
      <c r="AI8" s="170"/>
      <c r="AJ8" s="170"/>
      <c r="AK8" s="170"/>
      <c r="AL8" s="170"/>
      <c r="AM8" s="170"/>
    </row>
    <row r="9" spans="2:39" ht="14.1" customHeight="1">
      <c r="B9" s="827" t="s">
        <v>425</v>
      </c>
      <c r="C9" s="874"/>
      <c r="D9" s="874"/>
      <c r="E9" s="874"/>
      <c r="F9" s="874"/>
      <c r="G9" s="874"/>
      <c r="H9" s="874"/>
      <c r="I9" s="875"/>
      <c r="J9" s="117"/>
      <c r="K9" s="9"/>
      <c r="L9" s="117"/>
      <c r="M9" s="221"/>
      <c r="N9" s="168"/>
      <c r="O9" s="9"/>
      <c r="P9" s="117"/>
      <c r="Q9" s="221"/>
      <c r="R9" s="221"/>
      <c r="S9" s="230"/>
      <c r="T9" s="117"/>
      <c r="U9" s="149"/>
      <c r="V9" s="168"/>
      <c r="W9" s="168"/>
      <c r="X9" s="168"/>
      <c r="Y9" s="170"/>
      <c r="Z9" s="168"/>
      <c r="AA9" s="170"/>
      <c r="AB9" s="170"/>
      <c r="AC9" s="170"/>
      <c r="AD9" s="170"/>
      <c r="AE9" s="170"/>
      <c r="AF9" s="170"/>
      <c r="AG9" s="170"/>
      <c r="AH9" s="170"/>
      <c r="AI9" s="170"/>
      <c r="AJ9" s="170"/>
      <c r="AK9" s="170"/>
      <c r="AL9" s="170"/>
      <c r="AM9" s="170"/>
    </row>
    <row r="10" spans="2:39" ht="14.1" customHeight="1">
      <c r="B10" s="876"/>
      <c r="C10" s="877"/>
      <c r="D10" s="877"/>
      <c r="E10" s="877"/>
      <c r="F10" s="877"/>
      <c r="G10" s="877"/>
      <c r="H10" s="877"/>
      <c r="I10" s="878"/>
      <c r="J10" s="117"/>
      <c r="K10" s="9"/>
      <c r="L10" s="117"/>
      <c r="M10" s="221"/>
      <c r="N10" s="168"/>
      <c r="O10" s="9"/>
      <c r="P10" s="117"/>
      <c r="Q10" s="221"/>
      <c r="R10" s="221"/>
      <c r="S10" s="230"/>
      <c r="T10" s="117"/>
      <c r="U10" s="149"/>
      <c r="V10" s="168"/>
      <c r="W10" s="168"/>
      <c r="X10" s="168"/>
      <c r="Y10" s="170"/>
      <c r="Z10" s="168"/>
      <c r="AA10" s="170"/>
      <c r="AB10" s="170"/>
      <c r="AC10" s="170"/>
      <c r="AD10" s="170"/>
      <c r="AE10" s="170"/>
      <c r="AF10" s="170"/>
      <c r="AG10" s="170"/>
      <c r="AH10" s="170"/>
      <c r="AI10" s="170"/>
      <c r="AJ10" s="170"/>
      <c r="AK10" s="170"/>
      <c r="AL10" s="170"/>
      <c r="AM10" s="170"/>
    </row>
    <row r="11" spans="2:39" ht="14.1" customHeight="1">
      <c r="C11" s="1"/>
      <c r="D11" s="117"/>
      <c r="E11" s="117"/>
      <c r="F11" s="117"/>
      <c r="G11" s="117"/>
      <c r="H11" s="117"/>
      <c r="I11" s="117"/>
      <c r="J11" s="117"/>
      <c r="K11" s="9"/>
      <c r="L11" s="117"/>
      <c r="M11" s="221"/>
      <c r="N11" s="168"/>
      <c r="O11" s="9"/>
      <c r="P11" s="117"/>
      <c r="Q11" s="221"/>
      <c r="R11" s="221"/>
      <c r="S11" s="230"/>
      <c r="T11" s="117"/>
      <c r="U11" s="149"/>
      <c r="V11" s="168"/>
      <c r="W11" s="168"/>
      <c r="X11" s="168"/>
      <c r="Y11" s="170"/>
      <c r="Z11" s="168"/>
      <c r="AA11" s="170"/>
      <c r="AB11" s="170"/>
      <c r="AC11" s="170"/>
      <c r="AD11" s="170"/>
      <c r="AE11" s="170"/>
      <c r="AF11" s="170"/>
      <c r="AG11" s="170"/>
      <c r="AH11" s="170"/>
      <c r="AI11" s="170"/>
      <c r="AJ11" s="170"/>
      <c r="AK11" s="170"/>
      <c r="AL11" s="170"/>
      <c r="AM11" s="170"/>
    </row>
    <row r="12" spans="2:39" ht="14.1" customHeight="1">
      <c r="D12" s="1"/>
      <c r="F12" s="63"/>
      <c r="G12" s="63"/>
      <c r="H12" s="9"/>
      <c r="I12" s="63"/>
      <c r="J12" s="9"/>
      <c r="K12" s="9"/>
      <c r="L12" s="9"/>
      <c r="M12" s="102"/>
      <c r="N12" s="168"/>
      <c r="O12" s="9"/>
      <c r="P12" s="9"/>
      <c r="Q12" s="102"/>
      <c r="R12" s="102"/>
      <c r="S12" s="148"/>
      <c r="T12" s="63"/>
      <c r="U12" s="150"/>
      <c r="V12" s="168"/>
      <c r="W12" s="168"/>
      <c r="X12" s="168"/>
      <c r="Y12" s="170"/>
      <c r="Z12" s="168"/>
      <c r="AA12" s="170"/>
      <c r="AB12" s="170"/>
      <c r="AC12" s="170"/>
      <c r="AD12" s="170"/>
      <c r="AE12" s="170"/>
      <c r="AF12" s="170"/>
      <c r="AG12" s="170"/>
      <c r="AH12" s="170"/>
      <c r="AI12" s="170"/>
      <c r="AJ12" s="170"/>
      <c r="AK12" s="170"/>
      <c r="AL12" s="170"/>
      <c r="AM12" s="170"/>
    </row>
    <row r="13" spans="2:39" ht="14.1" customHeight="1">
      <c r="C13" s="836" t="s">
        <v>18</v>
      </c>
      <c r="D13" s="859"/>
      <c r="E13" s="119"/>
      <c r="F13" s="836" t="s">
        <v>17</v>
      </c>
      <c r="G13" s="859"/>
      <c r="H13" s="80"/>
      <c r="I13" s="13"/>
      <c r="J13" s="80"/>
      <c r="K13" s="80"/>
      <c r="L13" s="80"/>
      <c r="M13" s="13" t="s">
        <v>375</v>
      </c>
      <c r="N13" s="173"/>
      <c r="O13" s="80"/>
      <c r="P13" s="80"/>
      <c r="Q13" s="13"/>
      <c r="R13" s="13"/>
      <c r="S13" s="151"/>
      <c r="T13" s="15"/>
      <c r="U13" s="151"/>
      <c r="V13" s="173"/>
      <c r="W13" s="173"/>
      <c r="X13" s="173"/>
      <c r="Y13" s="174" t="s">
        <v>0</v>
      </c>
      <c r="Z13" s="173"/>
      <c r="AA13" s="175" t="s">
        <v>4</v>
      </c>
      <c r="AB13" s="175" t="s">
        <v>4</v>
      </c>
      <c r="AC13" s="175" t="s">
        <v>4</v>
      </c>
      <c r="AD13" s="175" t="s">
        <v>4</v>
      </c>
      <c r="AE13" s="175" t="s">
        <v>4</v>
      </c>
      <c r="AF13" s="175" t="s">
        <v>4</v>
      </c>
      <c r="AG13" s="175" t="s">
        <v>4</v>
      </c>
      <c r="AH13" s="175" t="s">
        <v>4</v>
      </c>
      <c r="AI13" s="175" t="s">
        <v>4</v>
      </c>
      <c r="AJ13" s="175" t="s">
        <v>4</v>
      </c>
      <c r="AK13" s="175" t="s">
        <v>4</v>
      </c>
      <c r="AL13" s="175" t="s">
        <v>4</v>
      </c>
      <c r="AM13" s="170"/>
    </row>
    <row r="14" spans="2:39" s="3" customFormat="1" ht="14.1" customHeight="1">
      <c r="C14" s="860"/>
      <c r="D14" s="861"/>
      <c r="F14" s="860"/>
      <c r="G14" s="861"/>
      <c r="H14" s="81"/>
      <c r="I14" s="14" t="s">
        <v>361</v>
      </c>
      <c r="J14" s="81"/>
      <c r="K14" s="81"/>
      <c r="L14" s="81"/>
      <c r="M14" s="120" t="s">
        <v>418</v>
      </c>
      <c r="N14" s="168"/>
      <c r="O14" s="81"/>
      <c r="P14" s="81"/>
      <c r="Q14" s="120" t="s">
        <v>27</v>
      </c>
      <c r="R14" s="120" t="s">
        <v>151</v>
      </c>
      <c r="S14" s="152" t="s">
        <v>28</v>
      </c>
      <c r="T14" s="15"/>
      <c r="U14" s="152" t="s">
        <v>12</v>
      </c>
      <c r="V14" s="168"/>
      <c r="W14" s="168"/>
      <c r="X14" s="168"/>
      <c r="Y14" s="176" t="s">
        <v>11</v>
      </c>
      <c r="Z14" s="168"/>
      <c r="AA14" s="646">
        <f>+'Objective 1'!AB8</f>
        <v>0</v>
      </c>
      <c r="AB14" s="646">
        <f>+'Objective 1'!AC8</f>
        <v>31</v>
      </c>
      <c r="AC14" s="646">
        <f>+'Objective 1'!AD8</f>
        <v>62</v>
      </c>
      <c r="AD14" s="646">
        <f>+'Objective 1'!AE8</f>
        <v>93</v>
      </c>
      <c r="AE14" s="646">
        <f>+'Objective 1'!AF8</f>
        <v>124</v>
      </c>
      <c r="AF14" s="646">
        <f>+'Objective 1'!AG8</f>
        <v>155</v>
      </c>
      <c r="AG14" s="646">
        <f>+'Objective 1'!AH8</f>
        <v>186</v>
      </c>
      <c r="AH14" s="646">
        <f>+'Objective 1'!AI8</f>
        <v>217</v>
      </c>
      <c r="AI14" s="646">
        <f>+'Objective 1'!AJ8</f>
        <v>248</v>
      </c>
      <c r="AJ14" s="646">
        <f>+'Objective 1'!AK8</f>
        <v>279</v>
      </c>
      <c r="AK14" s="646">
        <f>+'Objective 1'!AL8</f>
        <v>310</v>
      </c>
      <c r="AL14" s="646">
        <f>+'Objective 1'!AM8</f>
        <v>341</v>
      </c>
      <c r="AM14" s="170"/>
    </row>
    <row r="15" spans="2:39" s="3" customFormat="1" ht="14.1" customHeight="1">
      <c r="C15" s="21"/>
      <c r="D15" s="21"/>
      <c r="F15" s="82"/>
      <c r="G15" s="82"/>
      <c r="H15" s="81"/>
      <c r="I15" s="82"/>
      <c r="J15" s="81"/>
      <c r="K15" s="81"/>
      <c r="L15" s="81"/>
      <c r="M15" s="21"/>
      <c r="N15" s="168"/>
      <c r="O15" s="81"/>
      <c r="P15" s="81"/>
      <c r="Q15" s="21"/>
      <c r="R15" s="21"/>
      <c r="S15" s="178"/>
      <c r="T15" s="82"/>
      <c r="U15" s="153"/>
      <c r="V15" s="168"/>
      <c r="W15" s="168"/>
      <c r="X15" s="168"/>
      <c r="Y15" s="178"/>
      <c r="Z15" s="168"/>
      <c r="AA15" s="178"/>
      <c r="AB15" s="178"/>
      <c r="AC15" s="178"/>
      <c r="AD15" s="178"/>
      <c r="AE15" s="178"/>
      <c r="AF15" s="178"/>
      <c r="AG15" s="178"/>
      <c r="AH15" s="178"/>
      <c r="AI15" s="178"/>
      <c r="AJ15" s="178"/>
      <c r="AK15" s="178"/>
      <c r="AL15" s="178"/>
      <c r="AM15" s="170"/>
    </row>
    <row r="16" spans="2:39" ht="14.1" customHeight="1" thickBot="1">
      <c r="C16" s="1"/>
      <c r="D16" s="1"/>
      <c r="F16" s="83"/>
      <c r="G16" s="83"/>
      <c r="H16" s="80"/>
      <c r="I16" s="83"/>
      <c r="J16" s="80"/>
      <c r="K16" s="80"/>
      <c r="L16" s="80"/>
      <c r="M16" s="222"/>
      <c r="N16" s="173"/>
      <c r="O16" s="80"/>
      <c r="P16" s="80"/>
      <c r="Q16" s="222"/>
      <c r="R16" s="222"/>
      <c r="S16" s="231"/>
      <c r="T16" s="83"/>
      <c r="U16" s="154"/>
      <c r="V16" s="173"/>
      <c r="W16" s="173"/>
      <c r="X16" s="173"/>
      <c r="Y16" s="172"/>
      <c r="Z16" s="173"/>
      <c r="AA16" s="172"/>
      <c r="AB16" s="172"/>
      <c r="AC16" s="172"/>
      <c r="AD16" s="172"/>
      <c r="AE16" s="172"/>
      <c r="AF16" s="172"/>
      <c r="AG16" s="172"/>
      <c r="AH16" s="172"/>
      <c r="AI16" s="172"/>
      <c r="AJ16" s="172"/>
      <c r="AK16" s="172"/>
      <c r="AL16" s="172"/>
      <c r="AM16" s="170"/>
    </row>
    <row r="17" spans="2:39" ht="14.1" customHeight="1">
      <c r="B17" s="92"/>
      <c r="C17" s="93"/>
      <c r="D17" s="93"/>
      <c r="E17" s="121"/>
      <c r="F17" s="94"/>
      <c r="G17" s="94"/>
      <c r="H17" s="121"/>
      <c r="I17" s="94"/>
      <c r="J17" s="122"/>
      <c r="K17" s="119"/>
      <c r="L17" s="123"/>
      <c r="M17" s="223"/>
      <c r="N17" s="179"/>
      <c r="O17" s="119"/>
      <c r="P17" s="123"/>
      <c r="Q17" s="223"/>
      <c r="R17" s="223"/>
      <c r="S17" s="232"/>
      <c r="T17" s="94"/>
      <c r="U17" s="155"/>
      <c r="V17" s="179"/>
      <c r="W17" s="180"/>
      <c r="X17" s="181"/>
      <c r="Y17" s="182"/>
      <c r="Z17" s="183"/>
      <c r="AA17" s="182"/>
      <c r="AB17" s="182"/>
      <c r="AC17" s="182"/>
      <c r="AD17" s="182"/>
      <c r="AE17" s="182"/>
      <c r="AF17" s="182"/>
      <c r="AG17" s="182"/>
      <c r="AH17" s="182"/>
      <c r="AI17" s="182"/>
      <c r="AJ17" s="182"/>
      <c r="AK17" s="182"/>
      <c r="AL17" s="182"/>
      <c r="AM17" s="184"/>
    </row>
    <row r="18" spans="2:39" ht="14.1" customHeight="1">
      <c r="B18" s="95"/>
      <c r="C18" s="862">
        <v>6</v>
      </c>
      <c r="D18" s="864" t="s">
        <v>365</v>
      </c>
      <c r="E18" s="124"/>
      <c r="F18" s="839"/>
      <c r="G18" s="866"/>
      <c r="H18" s="124"/>
      <c r="I18" s="20" t="s">
        <v>261</v>
      </c>
      <c r="J18" s="125"/>
      <c r="K18" s="119"/>
      <c r="L18" s="126"/>
      <c r="M18" s="447"/>
      <c r="N18" s="185"/>
      <c r="O18" s="119"/>
      <c r="P18" s="126"/>
      <c r="Q18" s="447"/>
      <c r="R18" s="447"/>
      <c r="S18" s="509"/>
      <c r="T18" s="145"/>
      <c r="U18" s="156">
        <f>+R18*S18</f>
        <v>0</v>
      </c>
      <c r="V18" s="185"/>
      <c r="W18" s="180"/>
      <c r="X18" s="186"/>
      <c r="Y18" s="187">
        <f>+SUM(AA18:AL18)</f>
        <v>0</v>
      </c>
      <c r="Z18" s="188"/>
      <c r="AA18" s="510"/>
      <c r="AB18" s="510"/>
      <c r="AC18" s="510"/>
      <c r="AD18" s="510"/>
      <c r="AE18" s="510"/>
      <c r="AF18" s="510"/>
      <c r="AG18" s="510"/>
      <c r="AH18" s="510"/>
      <c r="AI18" s="510"/>
      <c r="AJ18" s="510"/>
      <c r="AK18" s="510"/>
      <c r="AL18" s="510"/>
      <c r="AM18" s="189"/>
    </row>
    <row r="19" spans="2:39" s="172" customFormat="1" ht="14.1" customHeight="1">
      <c r="B19" s="95"/>
      <c r="C19" s="863"/>
      <c r="D19" s="865"/>
      <c r="E19" s="124"/>
      <c r="F19" s="840"/>
      <c r="G19" s="867"/>
      <c r="H19" s="124"/>
      <c r="I19" s="20" t="s">
        <v>262</v>
      </c>
      <c r="J19" s="125"/>
      <c r="K19" s="119"/>
      <c r="L19" s="126"/>
      <c r="M19" s="447"/>
      <c r="N19" s="185"/>
      <c r="O19" s="119"/>
      <c r="P19" s="126"/>
      <c r="Q19" s="447"/>
      <c r="R19" s="447"/>
      <c r="S19" s="509"/>
      <c r="T19" s="145"/>
      <c r="U19" s="156">
        <f t="shared" ref="U19:U34" si="0">+R19*S19</f>
        <v>0</v>
      </c>
      <c r="V19" s="185"/>
      <c r="W19" s="180"/>
      <c r="X19" s="186"/>
      <c r="Y19" s="187">
        <f t="shared" ref="Y19:Y34" si="1">+SUM(AA19:AL19)</f>
        <v>0</v>
      </c>
      <c r="Z19" s="188"/>
      <c r="AA19" s="510"/>
      <c r="AB19" s="510"/>
      <c r="AC19" s="510"/>
      <c r="AD19" s="510"/>
      <c r="AE19" s="510"/>
      <c r="AF19" s="510"/>
      <c r="AG19" s="510"/>
      <c r="AH19" s="510"/>
      <c r="AI19" s="510"/>
      <c r="AJ19" s="510"/>
      <c r="AK19" s="510"/>
      <c r="AL19" s="510"/>
      <c r="AM19" s="189"/>
    </row>
    <row r="20" spans="2:39" s="172" customFormat="1" ht="14.1" customHeight="1">
      <c r="B20" s="95"/>
      <c r="C20" s="863"/>
      <c r="D20" s="865"/>
      <c r="E20" s="124"/>
      <c r="F20" s="840"/>
      <c r="G20" s="867"/>
      <c r="H20" s="124"/>
      <c r="I20" s="20" t="s">
        <v>309</v>
      </c>
      <c r="J20" s="125"/>
      <c r="K20" s="119"/>
      <c r="L20" s="126"/>
      <c r="M20" s="447"/>
      <c r="N20" s="185"/>
      <c r="O20" s="119"/>
      <c r="P20" s="126"/>
      <c r="Q20" s="447"/>
      <c r="R20" s="447"/>
      <c r="S20" s="509"/>
      <c r="T20" s="145"/>
      <c r="U20" s="156">
        <f t="shared" si="0"/>
        <v>0</v>
      </c>
      <c r="V20" s="185"/>
      <c r="W20" s="180"/>
      <c r="X20" s="186"/>
      <c r="Y20" s="187">
        <f t="shared" si="1"/>
        <v>0</v>
      </c>
      <c r="Z20" s="188"/>
      <c r="AA20" s="510"/>
      <c r="AB20" s="510"/>
      <c r="AC20" s="510"/>
      <c r="AD20" s="510"/>
      <c r="AE20" s="510"/>
      <c r="AF20" s="510"/>
      <c r="AG20" s="510"/>
      <c r="AH20" s="510"/>
      <c r="AI20" s="510"/>
      <c r="AJ20" s="510"/>
      <c r="AK20" s="510"/>
      <c r="AL20" s="510"/>
      <c r="AM20" s="189"/>
    </row>
    <row r="21" spans="2:39" s="172" customFormat="1" ht="14.1" customHeight="1">
      <c r="B21" s="95"/>
      <c r="C21" s="863"/>
      <c r="D21" s="865"/>
      <c r="E21" s="124"/>
      <c r="F21" s="840"/>
      <c r="G21" s="867"/>
      <c r="H21" s="124"/>
      <c r="I21" s="20" t="s">
        <v>310</v>
      </c>
      <c r="J21" s="125"/>
      <c r="K21" s="119"/>
      <c r="L21" s="126"/>
      <c r="M21" s="447"/>
      <c r="N21" s="185"/>
      <c r="O21" s="119"/>
      <c r="P21" s="126"/>
      <c r="Q21" s="447"/>
      <c r="R21" s="447"/>
      <c r="S21" s="509"/>
      <c r="T21" s="145"/>
      <c r="U21" s="156">
        <f t="shared" si="0"/>
        <v>0</v>
      </c>
      <c r="V21" s="185"/>
      <c r="W21" s="180"/>
      <c r="X21" s="186"/>
      <c r="Y21" s="187">
        <f t="shared" si="1"/>
        <v>0</v>
      </c>
      <c r="Z21" s="188"/>
      <c r="AA21" s="510"/>
      <c r="AB21" s="510"/>
      <c r="AC21" s="510"/>
      <c r="AD21" s="510"/>
      <c r="AE21" s="510"/>
      <c r="AF21" s="510"/>
      <c r="AG21" s="510"/>
      <c r="AH21" s="510"/>
      <c r="AI21" s="510"/>
      <c r="AJ21" s="510"/>
      <c r="AK21" s="510"/>
      <c r="AL21" s="510"/>
      <c r="AM21" s="189"/>
    </row>
    <row r="22" spans="2:39" s="172" customFormat="1" ht="14.1" customHeight="1">
      <c r="B22" s="95"/>
      <c r="C22" s="863"/>
      <c r="D22" s="865"/>
      <c r="E22" s="124"/>
      <c r="F22" s="840"/>
      <c r="G22" s="867"/>
      <c r="H22" s="124"/>
      <c r="I22" s="20" t="s">
        <v>311</v>
      </c>
      <c r="J22" s="125"/>
      <c r="K22" s="119"/>
      <c r="L22" s="126"/>
      <c r="M22" s="447"/>
      <c r="N22" s="185"/>
      <c r="O22" s="119"/>
      <c r="P22" s="126"/>
      <c r="Q22" s="447"/>
      <c r="R22" s="447"/>
      <c r="S22" s="509"/>
      <c r="T22" s="145"/>
      <c r="U22" s="156">
        <f t="shared" si="0"/>
        <v>0</v>
      </c>
      <c r="V22" s="185"/>
      <c r="W22" s="180"/>
      <c r="X22" s="186"/>
      <c r="Y22" s="187">
        <f t="shared" si="1"/>
        <v>0</v>
      </c>
      <c r="Z22" s="188"/>
      <c r="AA22" s="510"/>
      <c r="AB22" s="510"/>
      <c r="AC22" s="510"/>
      <c r="AD22" s="510"/>
      <c r="AE22" s="510"/>
      <c r="AF22" s="510"/>
      <c r="AG22" s="510"/>
      <c r="AH22" s="510"/>
      <c r="AI22" s="510"/>
      <c r="AJ22" s="510"/>
      <c r="AK22" s="510"/>
      <c r="AL22" s="510"/>
      <c r="AM22" s="189"/>
    </row>
    <row r="23" spans="2:39" s="172" customFormat="1" ht="14.1" customHeight="1">
      <c r="B23" s="95"/>
      <c r="C23" s="863"/>
      <c r="D23" s="865"/>
      <c r="E23" s="124"/>
      <c r="F23" s="840"/>
      <c r="G23" s="867"/>
      <c r="H23" s="124"/>
      <c r="I23" s="20" t="s">
        <v>312</v>
      </c>
      <c r="J23" s="125"/>
      <c r="K23" s="119"/>
      <c r="L23" s="126"/>
      <c r="M23" s="447"/>
      <c r="N23" s="185"/>
      <c r="O23" s="119"/>
      <c r="P23" s="126"/>
      <c r="Q23" s="447"/>
      <c r="R23" s="447"/>
      <c r="S23" s="509"/>
      <c r="T23" s="145"/>
      <c r="U23" s="156">
        <f t="shared" si="0"/>
        <v>0</v>
      </c>
      <c r="V23" s="185"/>
      <c r="W23" s="180"/>
      <c r="X23" s="186"/>
      <c r="Y23" s="187">
        <f t="shared" si="1"/>
        <v>0</v>
      </c>
      <c r="Z23" s="188"/>
      <c r="AA23" s="510"/>
      <c r="AB23" s="510"/>
      <c r="AC23" s="510"/>
      <c r="AD23" s="510"/>
      <c r="AE23" s="510"/>
      <c r="AF23" s="510"/>
      <c r="AG23" s="510"/>
      <c r="AH23" s="510"/>
      <c r="AI23" s="510"/>
      <c r="AJ23" s="510"/>
      <c r="AK23" s="510"/>
      <c r="AL23" s="510"/>
      <c r="AM23" s="189"/>
    </row>
    <row r="24" spans="2:39" s="172" customFormat="1" ht="14.1" customHeight="1">
      <c r="B24" s="95"/>
      <c r="C24" s="863"/>
      <c r="D24" s="865"/>
      <c r="E24" s="124"/>
      <c r="F24" s="840"/>
      <c r="G24" s="867"/>
      <c r="H24" s="124"/>
      <c r="I24" s="20" t="s">
        <v>313</v>
      </c>
      <c r="J24" s="125"/>
      <c r="K24" s="119"/>
      <c r="L24" s="126"/>
      <c r="M24" s="447"/>
      <c r="N24" s="185"/>
      <c r="O24" s="119"/>
      <c r="P24" s="126"/>
      <c r="Q24" s="447"/>
      <c r="R24" s="447"/>
      <c r="S24" s="509"/>
      <c r="T24" s="145"/>
      <c r="U24" s="156">
        <f t="shared" si="0"/>
        <v>0</v>
      </c>
      <c r="V24" s="185"/>
      <c r="W24" s="180"/>
      <c r="X24" s="186"/>
      <c r="Y24" s="187">
        <f t="shared" si="1"/>
        <v>0</v>
      </c>
      <c r="Z24" s="188"/>
      <c r="AA24" s="510"/>
      <c r="AB24" s="510"/>
      <c r="AC24" s="510"/>
      <c r="AD24" s="510"/>
      <c r="AE24" s="510"/>
      <c r="AF24" s="510"/>
      <c r="AG24" s="510"/>
      <c r="AH24" s="510"/>
      <c r="AI24" s="510"/>
      <c r="AJ24" s="510"/>
      <c r="AK24" s="510"/>
      <c r="AL24" s="510"/>
      <c r="AM24" s="189"/>
    </row>
    <row r="25" spans="2:39" s="172" customFormat="1" ht="14.1" customHeight="1">
      <c r="B25" s="95"/>
      <c r="C25" s="863"/>
      <c r="D25" s="865"/>
      <c r="E25" s="124"/>
      <c r="F25" s="840"/>
      <c r="G25" s="867"/>
      <c r="H25" s="124"/>
      <c r="I25" s="20" t="s">
        <v>254</v>
      </c>
      <c r="J25" s="125"/>
      <c r="K25" s="119"/>
      <c r="L25" s="126"/>
      <c r="M25" s="447"/>
      <c r="N25" s="185"/>
      <c r="O25" s="119"/>
      <c r="P25" s="126"/>
      <c r="Q25" s="447"/>
      <c r="R25" s="447"/>
      <c r="S25" s="509"/>
      <c r="T25" s="145"/>
      <c r="U25" s="156">
        <f t="shared" si="0"/>
        <v>0</v>
      </c>
      <c r="V25" s="185"/>
      <c r="W25" s="180"/>
      <c r="X25" s="186"/>
      <c r="Y25" s="187">
        <f t="shared" si="1"/>
        <v>0</v>
      </c>
      <c r="Z25" s="188"/>
      <c r="AA25" s="510"/>
      <c r="AB25" s="510"/>
      <c r="AC25" s="510"/>
      <c r="AD25" s="510"/>
      <c r="AE25" s="510"/>
      <c r="AF25" s="510"/>
      <c r="AG25" s="510"/>
      <c r="AH25" s="510"/>
      <c r="AI25" s="510"/>
      <c r="AJ25" s="510"/>
      <c r="AK25" s="510"/>
      <c r="AL25" s="510"/>
      <c r="AM25" s="189"/>
    </row>
    <row r="26" spans="2:39" s="172" customFormat="1" ht="14.1" customHeight="1">
      <c r="B26" s="95"/>
      <c r="C26" s="863"/>
      <c r="D26" s="865"/>
      <c r="E26" s="124"/>
      <c r="F26" s="840"/>
      <c r="G26" s="867"/>
      <c r="H26" s="124"/>
      <c r="I26" s="20" t="s">
        <v>259</v>
      </c>
      <c r="J26" s="125"/>
      <c r="K26" s="119"/>
      <c r="L26" s="126"/>
      <c r="M26" s="447"/>
      <c r="N26" s="185"/>
      <c r="O26" s="119"/>
      <c r="P26" s="126"/>
      <c r="Q26" s="447"/>
      <c r="R26" s="447"/>
      <c r="S26" s="509"/>
      <c r="T26" s="145"/>
      <c r="U26" s="156">
        <f t="shared" si="0"/>
        <v>0</v>
      </c>
      <c r="V26" s="185"/>
      <c r="W26" s="180"/>
      <c r="X26" s="186"/>
      <c r="Y26" s="187">
        <f t="shared" si="1"/>
        <v>0</v>
      </c>
      <c r="Z26" s="188"/>
      <c r="AA26" s="510"/>
      <c r="AB26" s="510"/>
      <c r="AC26" s="510"/>
      <c r="AD26" s="510"/>
      <c r="AE26" s="510"/>
      <c r="AF26" s="510"/>
      <c r="AG26" s="510"/>
      <c r="AH26" s="510"/>
      <c r="AI26" s="510"/>
      <c r="AJ26" s="510"/>
      <c r="AK26" s="510"/>
      <c r="AL26" s="510"/>
      <c r="AM26" s="189"/>
    </row>
    <row r="27" spans="2:39" s="172" customFormat="1" ht="14.1" customHeight="1">
      <c r="B27" s="95"/>
      <c r="C27" s="863"/>
      <c r="D27" s="865"/>
      <c r="E27" s="124"/>
      <c r="F27" s="840"/>
      <c r="G27" s="867"/>
      <c r="H27" s="124"/>
      <c r="I27" s="20" t="s">
        <v>308</v>
      </c>
      <c r="J27" s="125"/>
      <c r="K27" s="119"/>
      <c r="L27" s="126"/>
      <c r="M27" s="447"/>
      <c r="N27" s="185"/>
      <c r="O27" s="119"/>
      <c r="P27" s="126"/>
      <c r="Q27" s="447"/>
      <c r="R27" s="447"/>
      <c r="S27" s="509"/>
      <c r="T27" s="145"/>
      <c r="U27" s="156">
        <f t="shared" si="0"/>
        <v>0</v>
      </c>
      <c r="V27" s="185"/>
      <c r="W27" s="180"/>
      <c r="X27" s="186"/>
      <c r="Y27" s="187">
        <f t="shared" si="1"/>
        <v>0</v>
      </c>
      <c r="Z27" s="188"/>
      <c r="AA27" s="510"/>
      <c r="AB27" s="510"/>
      <c r="AC27" s="510"/>
      <c r="AD27" s="510"/>
      <c r="AE27" s="510"/>
      <c r="AF27" s="510"/>
      <c r="AG27" s="510"/>
      <c r="AH27" s="510"/>
      <c r="AI27" s="510"/>
      <c r="AJ27" s="510"/>
      <c r="AK27" s="510"/>
      <c r="AL27" s="510"/>
      <c r="AM27" s="189"/>
    </row>
    <row r="28" spans="2:39" s="172" customFormat="1" ht="14.1" customHeight="1">
      <c r="B28" s="95"/>
      <c r="C28" s="863"/>
      <c r="D28" s="865"/>
      <c r="E28" s="124"/>
      <c r="F28" s="840"/>
      <c r="G28" s="867"/>
      <c r="H28" s="124"/>
      <c r="I28" s="20" t="s">
        <v>258</v>
      </c>
      <c r="J28" s="125"/>
      <c r="K28" s="119"/>
      <c r="L28" s="126"/>
      <c r="M28" s="447"/>
      <c r="N28" s="185"/>
      <c r="O28" s="119"/>
      <c r="P28" s="126"/>
      <c r="Q28" s="447"/>
      <c r="R28" s="447"/>
      <c r="S28" s="509"/>
      <c r="T28" s="145"/>
      <c r="U28" s="156">
        <f t="shared" si="0"/>
        <v>0</v>
      </c>
      <c r="V28" s="185"/>
      <c r="W28" s="180"/>
      <c r="X28" s="186"/>
      <c r="Y28" s="187">
        <f t="shared" si="1"/>
        <v>0</v>
      </c>
      <c r="Z28" s="188"/>
      <c r="AA28" s="510"/>
      <c r="AB28" s="510"/>
      <c r="AC28" s="510"/>
      <c r="AD28" s="510"/>
      <c r="AE28" s="510"/>
      <c r="AF28" s="510"/>
      <c r="AG28" s="510"/>
      <c r="AH28" s="510"/>
      <c r="AI28" s="510"/>
      <c r="AJ28" s="510"/>
      <c r="AK28" s="510"/>
      <c r="AL28" s="510"/>
      <c r="AM28" s="189"/>
    </row>
    <row r="29" spans="2:39" s="172" customFormat="1" ht="14.1" customHeight="1">
      <c r="B29" s="95"/>
      <c r="C29" s="863"/>
      <c r="D29" s="865"/>
      <c r="E29" s="124"/>
      <c r="F29" s="840"/>
      <c r="G29" s="867"/>
      <c r="H29" s="124"/>
      <c r="I29" s="370" t="s">
        <v>263</v>
      </c>
      <c r="J29" s="125"/>
      <c r="K29" s="119"/>
      <c r="L29" s="126"/>
      <c r="M29" s="447"/>
      <c r="N29" s="185"/>
      <c r="O29" s="119"/>
      <c r="P29" s="126"/>
      <c r="Q29" s="447"/>
      <c r="R29" s="447"/>
      <c r="S29" s="509"/>
      <c r="T29" s="145"/>
      <c r="U29" s="156">
        <f t="shared" si="0"/>
        <v>0</v>
      </c>
      <c r="V29" s="185"/>
      <c r="W29" s="180"/>
      <c r="X29" s="186"/>
      <c r="Y29" s="187">
        <f t="shared" si="1"/>
        <v>0</v>
      </c>
      <c r="Z29" s="188"/>
      <c r="AA29" s="510"/>
      <c r="AB29" s="510"/>
      <c r="AC29" s="510"/>
      <c r="AD29" s="510"/>
      <c r="AE29" s="510"/>
      <c r="AF29" s="510"/>
      <c r="AG29" s="510"/>
      <c r="AH29" s="510"/>
      <c r="AI29" s="510"/>
      <c r="AJ29" s="510"/>
      <c r="AK29" s="510"/>
      <c r="AL29" s="510"/>
      <c r="AM29" s="189"/>
    </row>
    <row r="30" spans="2:39" s="172" customFormat="1" ht="14.1" customHeight="1">
      <c r="B30" s="95"/>
      <c r="C30" s="863"/>
      <c r="D30" s="865"/>
      <c r="E30" s="124"/>
      <c r="F30" s="840"/>
      <c r="G30" s="867"/>
      <c r="H30" s="124"/>
      <c r="I30" s="20" t="s">
        <v>127</v>
      </c>
      <c r="J30" s="125"/>
      <c r="K30" s="119"/>
      <c r="L30" s="126"/>
      <c r="M30" s="447"/>
      <c r="N30" s="185"/>
      <c r="O30" s="119"/>
      <c r="P30" s="126"/>
      <c r="Q30" s="447"/>
      <c r="R30" s="447"/>
      <c r="S30" s="509"/>
      <c r="T30" s="145"/>
      <c r="U30" s="156">
        <f t="shared" si="0"/>
        <v>0</v>
      </c>
      <c r="V30" s="185"/>
      <c r="W30" s="180"/>
      <c r="X30" s="186"/>
      <c r="Y30" s="187">
        <f t="shared" si="1"/>
        <v>0</v>
      </c>
      <c r="Z30" s="188"/>
      <c r="AA30" s="510"/>
      <c r="AB30" s="510"/>
      <c r="AC30" s="510"/>
      <c r="AD30" s="510"/>
      <c r="AE30" s="510"/>
      <c r="AF30" s="510"/>
      <c r="AG30" s="510"/>
      <c r="AH30" s="510"/>
      <c r="AI30" s="510"/>
      <c r="AJ30" s="510"/>
      <c r="AK30" s="510"/>
      <c r="AL30" s="510"/>
      <c r="AM30" s="189"/>
    </row>
    <row r="31" spans="2:39" s="172" customFormat="1" ht="14.1" customHeight="1">
      <c r="B31" s="95"/>
      <c r="C31" s="863"/>
      <c r="D31" s="865"/>
      <c r="E31" s="124"/>
      <c r="F31" s="840"/>
      <c r="G31" s="867"/>
      <c r="H31" s="124"/>
      <c r="I31" s="20" t="s">
        <v>126</v>
      </c>
      <c r="J31" s="125"/>
      <c r="K31" s="119"/>
      <c r="L31" s="126"/>
      <c r="M31" s="447"/>
      <c r="N31" s="185"/>
      <c r="O31" s="119"/>
      <c r="P31" s="126"/>
      <c r="Q31" s="447"/>
      <c r="R31" s="447"/>
      <c r="S31" s="509"/>
      <c r="T31" s="145"/>
      <c r="U31" s="156">
        <f t="shared" si="0"/>
        <v>0</v>
      </c>
      <c r="V31" s="185"/>
      <c r="W31" s="180"/>
      <c r="X31" s="186"/>
      <c r="Y31" s="187">
        <f t="shared" si="1"/>
        <v>0</v>
      </c>
      <c r="Z31" s="188"/>
      <c r="AA31" s="510"/>
      <c r="AB31" s="510"/>
      <c r="AC31" s="510"/>
      <c r="AD31" s="510"/>
      <c r="AE31" s="510"/>
      <c r="AF31" s="510"/>
      <c r="AG31" s="510"/>
      <c r="AH31" s="510"/>
      <c r="AI31" s="510"/>
      <c r="AJ31" s="510"/>
      <c r="AK31" s="510"/>
      <c r="AL31" s="510"/>
      <c r="AM31" s="189"/>
    </row>
    <row r="32" spans="2:39" s="172" customFormat="1" ht="14.1" customHeight="1">
      <c r="B32" s="95"/>
      <c r="C32" s="863"/>
      <c r="D32" s="865"/>
      <c r="E32" s="124"/>
      <c r="F32" s="840"/>
      <c r="G32" s="867"/>
      <c r="H32" s="124"/>
      <c r="I32" s="20" t="s">
        <v>255</v>
      </c>
      <c r="J32" s="125"/>
      <c r="K32" s="119"/>
      <c r="L32" s="126"/>
      <c r="M32" s="447"/>
      <c r="N32" s="185"/>
      <c r="O32" s="119"/>
      <c r="P32" s="126"/>
      <c r="Q32" s="447"/>
      <c r="R32" s="447"/>
      <c r="S32" s="509"/>
      <c r="T32" s="145"/>
      <c r="U32" s="156">
        <f t="shared" si="0"/>
        <v>0</v>
      </c>
      <c r="V32" s="185"/>
      <c r="W32" s="180"/>
      <c r="X32" s="186"/>
      <c r="Y32" s="187">
        <f t="shared" si="1"/>
        <v>0</v>
      </c>
      <c r="Z32" s="188"/>
      <c r="AA32" s="510"/>
      <c r="AB32" s="510"/>
      <c r="AC32" s="510"/>
      <c r="AD32" s="510"/>
      <c r="AE32" s="510"/>
      <c r="AF32" s="510"/>
      <c r="AG32" s="510"/>
      <c r="AH32" s="510"/>
      <c r="AI32" s="510"/>
      <c r="AJ32" s="510"/>
      <c r="AK32" s="510"/>
      <c r="AL32" s="510"/>
      <c r="AM32" s="189"/>
    </row>
    <row r="33" spans="2:39" s="172" customFormat="1" ht="14.1" customHeight="1">
      <c r="B33" s="95"/>
      <c r="C33" s="863"/>
      <c r="D33" s="865"/>
      <c r="E33" s="124"/>
      <c r="F33" s="840"/>
      <c r="G33" s="867"/>
      <c r="H33" s="124"/>
      <c r="I33" s="20" t="s">
        <v>256</v>
      </c>
      <c r="J33" s="125"/>
      <c r="K33" s="119"/>
      <c r="L33" s="126"/>
      <c r="M33" s="447"/>
      <c r="N33" s="185"/>
      <c r="O33" s="119"/>
      <c r="P33" s="126"/>
      <c r="Q33" s="447"/>
      <c r="R33" s="447"/>
      <c r="S33" s="509"/>
      <c r="T33" s="145"/>
      <c r="U33" s="156">
        <f t="shared" si="0"/>
        <v>0</v>
      </c>
      <c r="V33" s="185"/>
      <c r="W33" s="180"/>
      <c r="X33" s="186"/>
      <c r="Y33" s="187">
        <f t="shared" si="1"/>
        <v>0</v>
      </c>
      <c r="Z33" s="188"/>
      <c r="AA33" s="510"/>
      <c r="AB33" s="510"/>
      <c r="AC33" s="510"/>
      <c r="AD33" s="510"/>
      <c r="AE33" s="510"/>
      <c r="AF33" s="510"/>
      <c r="AG33" s="510"/>
      <c r="AH33" s="510"/>
      <c r="AI33" s="510"/>
      <c r="AJ33" s="510"/>
      <c r="AK33" s="510"/>
      <c r="AL33" s="510"/>
      <c r="AM33" s="189"/>
    </row>
    <row r="34" spans="2:39" s="172" customFormat="1" ht="14.1" customHeight="1">
      <c r="B34" s="95"/>
      <c r="C34" s="863"/>
      <c r="D34" s="865"/>
      <c r="E34" s="124"/>
      <c r="F34" s="840"/>
      <c r="G34" s="867"/>
      <c r="H34" s="124"/>
      <c r="I34" s="20" t="s">
        <v>257</v>
      </c>
      <c r="J34" s="125"/>
      <c r="K34" s="119"/>
      <c r="L34" s="126"/>
      <c r="M34" s="447"/>
      <c r="N34" s="185"/>
      <c r="O34" s="119"/>
      <c r="P34" s="126"/>
      <c r="Q34" s="447"/>
      <c r="R34" s="447"/>
      <c r="S34" s="509"/>
      <c r="T34" s="145"/>
      <c r="U34" s="156">
        <f t="shared" si="0"/>
        <v>0</v>
      </c>
      <c r="V34" s="185"/>
      <c r="W34" s="180"/>
      <c r="X34" s="186"/>
      <c r="Y34" s="187">
        <f t="shared" si="1"/>
        <v>0</v>
      </c>
      <c r="Z34" s="188"/>
      <c r="AA34" s="510"/>
      <c r="AB34" s="510"/>
      <c r="AC34" s="510"/>
      <c r="AD34" s="510"/>
      <c r="AE34" s="510"/>
      <c r="AF34" s="510"/>
      <c r="AG34" s="510"/>
      <c r="AH34" s="510"/>
      <c r="AI34" s="510"/>
      <c r="AJ34" s="510"/>
      <c r="AK34" s="510"/>
      <c r="AL34" s="510"/>
      <c r="AM34" s="189"/>
    </row>
    <row r="35" spans="2:39" s="172" customFormat="1" ht="14.1" customHeight="1">
      <c r="B35" s="95"/>
      <c r="C35" s="863"/>
      <c r="D35" s="865"/>
      <c r="E35" s="124"/>
      <c r="F35" s="840"/>
      <c r="G35" s="867"/>
      <c r="H35" s="124"/>
      <c r="I35" s="20" t="s">
        <v>260</v>
      </c>
      <c r="J35" s="125"/>
      <c r="K35" s="119"/>
      <c r="L35" s="126"/>
      <c r="M35" s="447"/>
      <c r="N35" s="185"/>
      <c r="O35" s="119"/>
      <c r="P35" s="126"/>
      <c r="Q35" s="447"/>
      <c r="R35" s="447"/>
      <c r="S35" s="509"/>
      <c r="T35" s="145"/>
      <c r="U35" s="156">
        <f>+R35*S35</f>
        <v>0</v>
      </c>
      <c r="V35" s="185"/>
      <c r="W35" s="180"/>
      <c r="X35" s="186"/>
      <c r="Y35" s="187">
        <f>+SUM(AA35:AL35)</f>
        <v>0</v>
      </c>
      <c r="Z35" s="188"/>
      <c r="AA35" s="510"/>
      <c r="AB35" s="510"/>
      <c r="AC35" s="510"/>
      <c r="AD35" s="510"/>
      <c r="AE35" s="510"/>
      <c r="AF35" s="510"/>
      <c r="AG35" s="510"/>
      <c r="AH35" s="510"/>
      <c r="AI35" s="510"/>
      <c r="AJ35" s="510"/>
      <c r="AK35" s="510"/>
      <c r="AL35" s="510"/>
      <c r="AM35" s="189"/>
    </row>
    <row r="36" spans="2:39" s="172" customFormat="1" ht="14.1" customHeight="1">
      <c r="B36" s="95"/>
      <c r="C36" s="863"/>
      <c r="D36" s="865"/>
      <c r="E36" s="124"/>
      <c r="F36" s="841"/>
      <c r="G36" s="868"/>
      <c r="H36" s="124"/>
      <c r="I36" s="162"/>
      <c r="J36" s="125"/>
      <c r="K36" s="119"/>
      <c r="L36" s="126"/>
      <c r="M36" s="163"/>
      <c r="N36" s="185"/>
      <c r="O36" s="119"/>
      <c r="P36" s="126"/>
      <c r="Q36" s="163"/>
      <c r="R36" s="163"/>
      <c r="S36" s="233"/>
      <c r="T36" s="145"/>
      <c r="U36" s="164">
        <f>SUM(U18:U35)</f>
        <v>0</v>
      </c>
      <c r="V36" s="185"/>
      <c r="W36" s="180"/>
      <c r="X36" s="186"/>
      <c r="Y36" s="164">
        <f>SUM(Y18:Y35)</f>
        <v>0</v>
      </c>
      <c r="Z36" s="188"/>
      <c r="AA36" s="164">
        <f t="shared" ref="AA36:AL36" si="2">SUM(AA18:AA35)</f>
        <v>0</v>
      </c>
      <c r="AB36" s="164">
        <f t="shared" si="2"/>
        <v>0</v>
      </c>
      <c r="AC36" s="164">
        <f t="shared" si="2"/>
        <v>0</v>
      </c>
      <c r="AD36" s="164">
        <f t="shared" si="2"/>
        <v>0</v>
      </c>
      <c r="AE36" s="164">
        <f t="shared" si="2"/>
        <v>0</v>
      </c>
      <c r="AF36" s="164">
        <f t="shared" si="2"/>
        <v>0</v>
      </c>
      <c r="AG36" s="164">
        <f t="shared" si="2"/>
        <v>0</v>
      </c>
      <c r="AH36" s="164">
        <f t="shared" si="2"/>
        <v>0</v>
      </c>
      <c r="AI36" s="164">
        <f t="shared" si="2"/>
        <v>0</v>
      </c>
      <c r="AJ36" s="164">
        <f t="shared" si="2"/>
        <v>0</v>
      </c>
      <c r="AK36" s="164">
        <f t="shared" si="2"/>
        <v>0</v>
      </c>
      <c r="AL36" s="164">
        <f t="shared" si="2"/>
        <v>0</v>
      </c>
      <c r="AM36" s="189"/>
    </row>
    <row r="37" spans="2:39" s="16" customFormat="1" ht="14.1" customHeight="1" thickBot="1">
      <c r="B37" s="105"/>
      <c r="C37" s="106"/>
      <c r="D37" s="98"/>
      <c r="E37" s="127"/>
      <c r="F37" s="107"/>
      <c r="G37" s="107"/>
      <c r="H37" s="127"/>
      <c r="I37" s="107"/>
      <c r="J37" s="128"/>
      <c r="K37" s="119"/>
      <c r="L37" s="129"/>
      <c r="M37" s="225"/>
      <c r="N37" s="192"/>
      <c r="O37" s="119"/>
      <c r="P37" s="129"/>
      <c r="Q37" s="225"/>
      <c r="R37" s="225"/>
      <c r="S37" s="235"/>
      <c r="T37" s="107"/>
      <c r="U37" s="158"/>
      <c r="V37" s="192"/>
      <c r="W37" s="180"/>
      <c r="X37" s="193"/>
      <c r="Y37" s="194"/>
      <c r="Z37" s="195"/>
      <c r="AA37" s="194"/>
      <c r="AB37" s="194"/>
      <c r="AC37" s="194"/>
      <c r="AD37" s="194"/>
      <c r="AE37" s="194"/>
      <c r="AF37" s="194"/>
      <c r="AG37" s="194"/>
      <c r="AH37" s="194"/>
      <c r="AI37" s="194"/>
      <c r="AJ37" s="194"/>
      <c r="AK37" s="194"/>
      <c r="AL37" s="194"/>
      <c r="AM37" s="196"/>
    </row>
    <row r="38" spans="2:39" s="16" customFormat="1" ht="14.1" customHeight="1">
      <c r="D38" s="1"/>
      <c r="E38" s="130"/>
      <c r="F38" s="83"/>
      <c r="G38" s="83"/>
      <c r="H38" s="130"/>
      <c r="I38" s="83"/>
      <c r="J38" s="130"/>
      <c r="K38" s="130"/>
      <c r="L38" s="130"/>
      <c r="M38" s="222"/>
      <c r="N38" s="197"/>
      <c r="O38" s="130"/>
      <c r="P38" s="130"/>
      <c r="Q38" s="222"/>
      <c r="R38" s="222"/>
      <c r="S38" s="231"/>
      <c r="T38" s="83"/>
      <c r="U38" s="154"/>
      <c r="V38" s="197"/>
      <c r="W38" s="197"/>
      <c r="X38" s="197"/>
      <c r="Y38" s="172"/>
      <c r="Z38" s="173"/>
      <c r="AA38" s="172"/>
      <c r="AB38" s="172"/>
      <c r="AC38" s="172"/>
      <c r="AD38" s="172"/>
      <c r="AE38" s="172"/>
      <c r="AF38" s="172"/>
      <c r="AG38" s="172"/>
      <c r="AH38" s="172"/>
      <c r="AI38" s="172"/>
      <c r="AJ38" s="172"/>
      <c r="AK38" s="172"/>
      <c r="AL38" s="172"/>
      <c r="AM38" s="170"/>
    </row>
    <row r="39" spans="2:39" s="16" customFormat="1" ht="14.1" customHeight="1" thickBot="1">
      <c r="D39" s="1"/>
      <c r="E39" s="130"/>
      <c r="F39" s="83"/>
      <c r="G39" s="83"/>
      <c r="H39" s="130"/>
      <c r="I39" s="83"/>
      <c r="J39" s="130"/>
      <c r="K39" s="130"/>
      <c r="L39" s="130"/>
      <c r="M39" s="222"/>
      <c r="N39" s="197"/>
      <c r="O39" s="130"/>
      <c r="P39" s="130"/>
      <c r="Q39" s="222"/>
      <c r="R39" s="222"/>
      <c r="S39" s="231"/>
      <c r="T39" s="83"/>
      <c r="U39" s="154"/>
      <c r="V39" s="197"/>
      <c r="W39" s="197"/>
      <c r="X39" s="197"/>
      <c r="Y39" s="172"/>
      <c r="Z39" s="173"/>
      <c r="AA39" s="172"/>
      <c r="AB39" s="172"/>
      <c r="AC39" s="172"/>
      <c r="AD39" s="172"/>
      <c r="AE39" s="172"/>
      <c r="AF39" s="172"/>
      <c r="AG39" s="172"/>
      <c r="AH39" s="172"/>
      <c r="AI39" s="172"/>
      <c r="AJ39" s="172"/>
      <c r="AK39" s="172"/>
      <c r="AL39" s="172"/>
      <c r="AM39" s="170"/>
    </row>
    <row r="40" spans="2:39" ht="14.1" customHeight="1">
      <c r="B40" s="92"/>
      <c r="C40" s="93"/>
      <c r="D40" s="93"/>
      <c r="E40" s="121"/>
      <c r="F40" s="94"/>
      <c r="G40" s="94"/>
      <c r="H40" s="121"/>
      <c r="I40" s="94"/>
      <c r="J40" s="122"/>
      <c r="K40" s="119"/>
      <c r="L40" s="123"/>
      <c r="M40" s="223"/>
      <c r="N40" s="179"/>
      <c r="O40" s="119"/>
      <c r="P40" s="123"/>
      <c r="Q40" s="223"/>
      <c r="R40" s="223"/>
      <c r="S40" s="232"/>
      <c r="T40" s="94"/>
      <c r="U40" s="155"/>
      <c r="V40" s="179"/>
      <c r="W40" s="180"/>
      <c r="X40" s="181"/>
      <c r="Y40" s="182"/>
      <c r="Z40" s="183"/>
      <c r="AA40" s="182"/>
      <c r="AB40" s="182"/>
      <c r="AC40" s="182"/>
      <c r="AD40" s="182"/>
      <c r="AE40" s="182"/>
      <c r="AF40" s="182"/>
      <c r="AG40" s="182"/>
      <c r="AH40" s="182"/>
      <c r="AI40" s="182"/>
      <c r="AJ40" s="182"/>
      <c r="AK40" s="182"/>
      <c r="AL40" s="182"/>
      <c r="AM40" s="184"/>
    </row>
    <row r="41" spans="2:39" ht="14.1" customHeight="1">
      <c r="B41" s="95"/>
      <c r="C41" s="862">
        <v>6</v>
      </c>
      <c r="D41" s="864" t="s">
        <v>422</v>
      </c>
      <c r="E41" s="124"/>
      <c r="F41" s="839"/>
      <c r="G41" s="866"/>
      <c r="H41" s="124"/>
      <c r="I41" s="20" t="s">
        <v>421</v>
      </c>
      <c r="J41" s="125"/>
      <c r="K41" s="119"/>
      <c r="L41" s="126"/>
      <c r="M41" s="447"/>
      <c r="N41" s="185"/>
      <c r="O41" s="119"/>
      <c r="P41" s="126"/>
      <c r="Q41" s="447"/>
      <c r="R41" s="447"/>
      <c r="S41" s="509"/>
      <c r="T41" s="145"/>
      <c r="U41" s="156">
        <f>+R41*S41</f>
        <v>0</v>
      </c>
      <c r="V41" s="185"/>
      <c r="W41" s="180"/>
      <c r="X41" s="186"/>
      <c r="Y41" s="187">
        <f>+SUM(AA41:AL41)</f>
        <v>0</v>
      </c>
      <c r="Z41" s="188"/>
      <c r="AA41" s="510"/>
      <c r="AB41" s="510"/>
      <c r="AC41" s="510"/>
      <c r="AD41" s="510"/>
      <c r="AE41" s="510"/>
      <c r="AF41" s="510"/>
      <c r="AG41" s="510"/>
      <c r="AH41" s="510"/>
      <c r="AI41" s="510"/>
      <c r="AJ41" s="510"/>
      <c r="AK41" s="510"/>
      <c r="AL41" s="510"/>
      <c r="AM41" s="189"/>
    </row>
    <row r="42" spans="2:39" s="172" customFormat="1" ht="14.1" customHeight="1">
      <c r="B42" s="95"/>
      <c r="C42" s="863"/>
      <c r="D42" s="865"/>
      <c r="E42" s="124"/>
      <c r="F42" s="840"/>
      <c r="G42" s="867"/>
      <c r="H42" s="124"/>
      <c r="I42" s="20" t="s">
        <v>420</v>
      </c>
      <c r="J42" s="125"/>
      <c r="K42" s="119"/>
      <c r="L42" s="126"/>
      <c r="M42" s="447"/>
      <c r="N42" s="185"/>
      <c r="O42" s="119"/>
      <c r="P42" s="126"/>
      <c r="Q42" s="447"/>
      <c r="R42" s="447"/>
      <c r="S42" s="509"/>
      <c r="T42" s="145"/>
      <c r="U42" s="156">
        <f>+R42*S42</f>
        <v>0</v>
      </c>
      <c r="V42" s="185"/>
      <c r="W42" s="180"/>
      <c r="X42" s="186"/>
      <c r="Y42" s="187">
        <f>+SUM(AA42:AL42)</f>
        <v>0</v>
      </c>
      <c r="Z42" s="188"/>
      <c r="AA42" s="510"/>
      <c r="AB42" s="510"/>
      <c r="AC42" s="510"/>
      <c r="AD42" s="510"/>
      <c r="AE42" s="510"/>
      <c r="AF42" s="510"/>
      <c r="AG42" s="510"/>
      <c r="AH42" s="510"/>
      <c r="AI42" s="510"/>
      <c r="AJ42" s="510"/>
      <c r="AK42" s="510"/>
      <c r="AL42" s="510"/>
      <c r="AM42" s="189"/>
    </row>
    <row r="43" spans="2:39" s="172" customFormat="1" ht="14.1" customHeight="1">
      <c r="B43" s="95"/>
      <c r="C43" s="863"/>
      <c r="D43" s="865"/>
      <c r="E43" s="124"/>
      <c r="F43" s="841"/>
      <c r="G43" s="868"/>
      <c r="H43" s="124"/>
      <c r="I43" s="162"/>
      <c r="J43" s="125"/>
      <c r="K43" s="119"/>
      <c r="L43" s="126"/>
      <c r="M43" s="163"/>
      <c r="N43" s="185"/>
      <c r="O43" s="119"/>
      <c r="P43" s="126"/>
      <c r="Q43" s="163"/>
      <c r="R43" s="163"/>
      <c r="S43" s="233"/>
      <c r="T43" s="145"/>
      <c r="U43" s="164">
        <f>SUM(U41:U42)</f>
        <v>0</v>
      </c>
      <c r="V43" s="185"/>
      <c r="W43" s="180"/>
      <c r="X43" s="186"/>
      <c r="Y43" s="164">
        <f>SUM(Y41:Y42)</f>
        <v>0</v>
      </c>
      <c r="Z43" s="188"/>
      <c r="AA43" s="164">
        <f t="shared" ref="AA43:AL43" si="3">SUM(AA41:AA42)</f>
        <v>0</v>
      </c>
      <c r="AB43" s="164">
        <f t="shared" si="3"/>
        <v>0</v>
      </c>
      <c r="AC43" s="164">
        <f t="shared" si="3"/>
        <v>0</v>
      </c>
      <c r="AD43" s="164">
        <f t="shared" si="3"/>
        <v>0</v>
      </c>
      <c r="AE43" s="164">
        <f t="shared" si="3"/>
        <v>0</v>
      </c>
      <c r="AF43" s="164">
        <f t="shared" si="3"/>
        <v>0</v>
      </c>
      <c r="AG43" s="164">
        <f t="shared" si="3"/>
        <v>0</v>
      </c>
      <c r="AH43" s="164">
        <f t="shared" si="3"/>
        <v>0</v>
      </c>
      <c r="AI43" s="164">
        <f t="shared" si="3"/>
        <v>0</v>
      </c>
      <c r="AJ43" s="164">
        <f t="shared" si="3"/>
        <v>0</v>
      </c>
      <c r="AK43" s="164">
        <f t="shared" si="3"/>
        <v>0</v>
      </c>
      <c r="AL43" s="164">
        <f t="shared" si="3"/>
        <v>0</v>
      </c>
      <c r="AM43" s="189"/>
    </row>
    <row r="44" spans="2:39" s="16" customFormat="1" ht="14.1" customHeight="1" thickBot="1">
      <c r="B44" s="105"/>
      <c r="C44" s="106"/>
      <c r="D44" s="98"/>
      <c r="E44" s="127"/>
      <c r="F44" s="107"/>
      <c r="G44" s="107"/>
      <c r="H44" s="127"/>
      <c r="I44" s="107"/>
      <c r="J44" s="128"/>
      <c r="K44" s="119"/>
      <c r="L44" s="129"/>
      <c r="M44" s="225"/>
      <c r="N44" s="192"/>
      <c r="O44" s="119"/>
      <c r="P44" s="129"/>
      <c r="Q44" s="225"/>
      <c r="R44" s="225"/>
      <c r="S44" s="235"/>
      <c r="T44" s="107"/>
      <c r="U44" s="158"/>
      <c r="V44" s="192"/>
      <c r="W44" s="180"/>
      <c r="X44" s="193"/>
      <c r="Y44" s="194"/>
      <c r="Z44" s="195"/>
      <c r="AA44" s="194"/>
      <c r="AB44" s="194"/>
      <c r="AC44" s="194"/>
      <c r="AD44" s="194"/>
      <c r="AE44" s="194"/>
      <c r="AF44" s="194"/>
      <c r="AG44" s="194"/>
      <c r="AH44" s="194"/>
      <c r="AI44" s="194"/>
      <c r="AJ44" s="194"/>
      <c r="AK44" s="194"/>
      <c r="AL44" s="194"/>
      <c r="AM44" s="196"/>
    </row>
    <row r="45" spans="2:39" s="16" customFormat="1" ht="14.1" customHeight="1">
      <c r="D45" s="1"/>
      <c r="E45" s="130"/>
      <c r="F45" s="83"/>
      <c r="G45" s="83"/>
      <c r="H45" s="130"/>
      <c r="I45" s="83"/>
      <c r="J45" s="130"/>
      <c r="K45" s="130"/>
      <c r="L45" s="130"/>
      <c r="M45" s="222"/>
      <c r="N45" s="197"/>
      <c r="O45" s="130"/>
      <c r="P45" s="130"/>
      <c r="Q45" s="222"/>
      <c r="R45" s="222"/>
      <c r="S45" s="231"/>
      <c r="T45" s="83"/>
      <c r="U45" s="154"/>
      <c r="V45" s="197"/>
      <c r="W45" s="197"/>
      <c r="X45" s="197"/>
      <c r="Y45" s="172"/>
      <c r="Z45" s="173"/>
      <c r="AA45" s="172"/>
      <c r="AB45" s="172"/>
      <c r="AC45" s="172"/>
      <c r="AD45" s="172"/>
      <c r="AE45" s="172"/>
      <c r="AF45" s="172"/>
      <c r="AG45" s="172"/>
      <c r="AH45" s="172"/>
      <c r="AI45" s="172"/>
      <c r="AJ45" s="172"/>
      <c r="AK45" s="172"/>
      <c r="AL45" s="172"/>
      <c r="AM45" s="170"/>
    </row>
    <row r="46" spans="2:39" s="16" customFormat="1" ht="14.1" customHeight="1">
      <c r="D46" s="1"/>
      <c r="E46" s="130"/>
      <c r="F46" s="83"/>
      <c r="G46" s="83"/>
      <c r="H46" s="130"/>
      <c r="I46" s="83"/>
      <c r="J46" s="130"/>
      <c r="K46" s="130"/>
      <c r="L46" s="130"/>
      <c r="M46" s="222"/>
      <c r="N46" s="197"/>
      <c r="O46" s="130"/>
      <c r="P46" s="130"/>
      <c r="Q46" s="222"/>
      <c r="R46" s="222"/>
      <c r="S46" s="231"/>
      <c r="T46" s="83"/>
      <c r="U46" s="154"/>
      <c r="V46" s="197"/>
      <c r="W46" s="197"/>
      <c r="X46" s="197"/>
      <c r="Y46" s="172"/>
      <c r="Z46" s="173"/>
      <c r="AA46" s="172"/>
      <c r="AB46" s="172"/>
      <c r="AC46" s="172"/>
      <c r="AD46" s="172"/>
      <c r="AE46" s="172"/>
      <c r="AF46" s="172"/>
      <c r="AG46" s="172"/>
      <c r="AH46" s="172"/>
      <c r="AI46" s="172"/>
      <c r="AJ46" s="172"/>
      <c r="AK46" s="172"/>
      <c r="AL46" s="172"/>
      <c r="AM46" s="170"/>
    </row>
    <row r="47" spans="2:39" s="26" customFormat="1" ht="14.1" customHeight="1" thickBot="1">
      <c r="D47" s="346"/>
      <c r="E47" s="345"/>
      <c r="F47" s="78"/>
      <c r="G47" s="78"/>
      <c r="H47" s="347"/>
      <c r="I47" s="345" t="s">
        <v>367</v>
      </c>
      <c r="J47" s="348"/>
      <c r="K47" s="349"/>
      <c r="L47" s="348"/>
      <c r="N47" s="353"/>
      <c r="O47" s="349"/>
      <c r="P47" s="348"/>
      <c r="R47" s="350"/>
      <c r="S47" s="351"/>
      <c r="T47" s="78"/>
      <c r="U47" s="352">
        <f>+U36+U43</f>
        <v>0</v>
      </c>
      <c r="V47" s="353"/>
      <c r="W47" s="354"/>
      <c r="X47" s="353"/>
      <c r="Y47" s="352">
        <f>+Y36+Y43</f>
        <v>0</v>
      </c>
      <c r="Z47" s="353"/>
      <c r="AA47" s="352">
        <f t="shared" ref="AA47:AL47" si="4">+AA36+AA43</f>
        <v>0</v>
      </c>
      <c r="AB47" s="352">
        <f t="shared" si="4"/>
        <v>0</v>
      </c>
      <c r="AC47" s="352">
        <f t="shared" si="4"/>
        <v>0</v>
      </c>
      <c r="AD47" s="352">
        <f t="shared" si="4"/>
        <v>0</v>
      </c>
      <c r="AE47" s="352">
        <f t="shared" si="4"/>
        <v>0</v>
      </c>
      <c r="AF47" s="352">
        <f t="shared" si="4"/>
        <v>0</v>
      </c>
      <c r="AG47" s="352">
        <f t="shared" si="4"/>
        <v>0</v>
      </c>
      <c r="AH47" s="352">
        <f t="shared" si="4"/>
        <v>0</v>
      </c>
      <c r="AI47" s="352">
        <f t="shared" si="4"/>
        <v>0</v>
      </c>
      <c r="AJ47" s="352">
        <f t="shared" si="4"/>
        <v>0</v>
      </c>
      <c r="AK47" s="352">
        <f t="shared" si="4"/>
        <v>0</v>
      </c>
      <c r="AL47" s="352">
        <f t="shared" si="4"/>
        <v>0</v>
      </c>
      <c r="AM47" s="355"/>
    </row>
  </sheetData>
  <sheetProtection password="DCA9" sheet="1" objects="1" scenarios="1"/>
  <mergeCells count="12">
    <mergeCell ref="C41:C43"/>
    <mergeCell ref="D41:D43"/>
    <mergeCell ref="F41:F43"/>
    <mergeCell ref="G41:G43"/>
    <mergeCell ref="B3:I5"/>
    <mergeCell ref="C13:D14"/>
    <mergeCell ref="F13:G14"/>
    <mergeCell ref="C18:C36"/>
    <mergeCell ref="D18:D36"/>
    <mergeCell ref="F18:F36"/>
    <mergeCell ref="G18:G36"/>
    <mergeCell ref="B9:I10"/>
  </mergeCells>
  <printOptions horizontalCentered="1"/>
  <pageMargins left="0.39370078740157483" right="0.39370078740157483" top="0.39370078740157483" bottom="0.39370078740157483" header="0" footer="0"/>
  <pageSetup paperSize="9" scale="10" orientation="landscape" r:id="rId1"/>
</worksheet>
</file>

<file path=xl/worksheets/sheet13.xml><?xml version="1.0" encoding="utf-8"?>
<worksheet xmlns="http://schemas.openxmlformats.org/spreadsheetml/2006/main" xmlns:r="http://schemas.openxmlformats.org/officeDocument/2006/relationships">
  <sheetPr codeName="Sheet11">
    <tabColor rgb="FF66FF33"/>
    <pageSetUpPr fitToPage="1"/>
  </sheetPr>
  <dimension ref="A1:AA39"/>
  <sheetViews>
    <sheetView showGridLines="0" topLeftCell="D1" workbookViewId="0">
      <pane ySplit="14" topLeftCell="A15" activePane="bottomLeft" state="frozen"/>
      <selection pane="bottomLeft" activeCell="O13" sqref="O13:Z13"/>
    </sheetView>
  </sheetViews>
  <sheetFormatPr defaultRowHeight="14.1" customHeight="1"/>
  <cols>
    <col min="1" max="2" width="1.83203125" style="1" customWidth="1"/>
    <col min="3" max="3" width="51.1640625" style="10" customWidth="1"/>
    <col min="4" max="4" width="1.83203125" style="209" customWidth="1"/>
    <col min="5" max="5" width="9.83203125" style="393" customWidth="1"/>
    <col min="6" max="6" width="1.83203125" style="209" customWidth="1"/>
    <col min="7" max="7" width="3.83203125" style="209" customWidth="1"/>
    <col min="8" max="8" width="1.83203125" style="209" customWidth="1"/>
    <col min="9" max="9" width="12.83203125" style="623" customWidth="1"/>
    <col min="10" max="10" width="1.83203125" style="209" customWidth="1"/>
    <col min="11" max="12" width="3.83203125" style="209" customWidth="1"/>
    <col min="13" max="13" width="12.83203125" style="216" customWidth="1"/>
    <col min="14" max="14" width="1.83203125" style="215" customWidth="1"/>
    <col min="15" max="26" width="12.83203125" style="216" customWidth="1"/>
    <col min="27" max="27" width="1.83203125" style="216" customWidth="1"/>
    <col min="28" max="16384" width="9.33203125" style="1"/>
  </cols>
  <sheetData>
    <row r="1" spans="2:27" s="22" customFormat="1" ht="14.1" customHeight="1">
      <c r="B1" s="77"/>
      <c r="C1" s="6"/>
      <c r="D1" s="166"/>
      <c r="E1" s="388"/>
      <c r="F1" s="166"/>
      <c r="G1" s="166"/>
      <c r="H1" s="168"/>
      <c r="I1" s="617"/>
      <c r="J1" s="166"/>
      <c r="K1" s="166"/>
      <c r="L1" s="168"/>
      <c r="M1" s="167"/>
      <c r="N1" s="165"/>
      <c r="O1" s="167"/>
      <c r="P1" s="167"/>
      <c r="Q1" s="167"/>
      <c r="R1" s="167"/>
      <c r="S1" s="167"/>
      <c r="T1" s="167"/>
      <c r="U1" s="167"/>
      <c r="V1" s="167"/>
      <c r="W1" s="167"/>
      <c r="X1" s="167"/>
      <c r="Y1" s="167"/>
      <c r="Z1" s="167"/>
      <c r="AA1" s="167"/>
    </row>
    <row r="2" spans="2:27" ht="14.1" customHeight="1">
      <c r="C2" s="101" t="s">
        <v>16</v>
      </c>
      <c r="D2" s="104"/>
      <c r="E2" s="403"/>
      <c r="F2" s="104"/>
      <c r="G2" s="104"/>
      <c r="H2" s="551"/>
      <c r="I2" s="613"/>
      <c r="J2" s="104"/>
      <c r="K2" s="104"/>
      <c r="L2" s="551"/>
      <c r="M2" s="556"/>
      <c r="N2" s="551"/>
      <c r="O2" s="556"/>
      <c r="P2" s="556"/>
      <c r="Q2" s="564"/>
      <c r="R2" s="170"/>
      <c r="S2" s="170"/>
      <c r="T2" s="170"/>
      <c r="U2" s="170"/>
      <c r="V2" s="170"/>
      <c r="W2" s="170"/>
      <c r="X2" s="170"/>
      <c r="Y2" s="170"/>
      <c r="Z2" s="170"/>
      <c r="AA2" s="170"/>
    </row>
    <row r="3" spans="2:27" s="420" customFormat="1" ht="14.1" customHeight="1">
      <c r="C3" s="434" t="s">
        <v>3</v>
      </c>
      <c r="D3" s="425"/>
      <c r="E3" s="426"/>
      <c r="F3" s="425"/>
      <c r="G3" s="425"/>
      <c r="H3" s="427"/>
      <c r="I3" s="614"/>
      <c r="J3" s="425"/>
      <c r="K3" s="425"/>
      <c r="L3" s="427"/>
      <c r="M3" s="555"/>
      <c r="N3" s="427"/>
      <c r="O3" s="555"/>
      <c r="P3" s="555"/>
      <c r="Q3" s="565"/>
      <c r="R3" s="423"/>
      <c r="S3" s="423"/>
      <c r="T3" s="423"/>
      <c r="U3" s="423"/>
      <c r="V3" s="423"/>
      <c r="W3" s="423"/>
      <c r="X3" s="423"/>
      <c r="Y3" s="423"/>
      <c r="Z3" s="423"/>
      <c r="AA3" s="423"/>
    </row>
    <row r="4" spans="2:27" s="420" customFormat="1" ht="14.1" customHeight="1">
      <c r="C4" s="797" t="s">
        <v>265</v>
      </c>
      <c r="D4" s="821"/>
      <c r="E4" s="821"/>
      <c r="F4" s="821"/>
      <c r="G4" s="821"/>
      <c r="H4" s="821"/>
      <c r="I4" s="821"/>
      <c r="J4" s="821"/>
      <c r="K4" s="821"/>
      <c r="L4" s="821"/>
      <c r="M4" s="821"/>
      <c r="N4" s="821"/>
      <c r="O4" s="821"/>
      <c r="P4" s="821"/>
      <c r="Q4" s="822"/>
      <c r="R4" s="423"/>
      <c r="S4" s="423"/>
      <c r="T4" s="423"/>
      <c r="U4" s="423"/>
      <c r="V4" s="423"/>
      <c r="W4" s="423"/>
      <c r="X4" s="423"/>
      <c r="Y4" s="423"/>
      <c r="Z4" s="423"/>
      <c r="AA4" s="423"/>
    </row>
    <row r="5" spans="2:27" s="420" customFormat="1" ht="14.1" customHeight="1">
      <c r="C5" s="881"/>
      <c r="D5" s="821"/>
      <c r="E5" s="821"/>
      <c r="F5" s="821"/>
      <c r="G5" s="821"/>
      <c r="H5" s="821"/>
      <c r="I5" s="821"/>
      <c r="J5" s="821"/>
      <c r="K5" s="821"/>
      <c r="L5" s="821"/>
      <c r="M5" s="821"/>
      <c r="N5" s="821"/>
      <c r="O5" s="821"/>
      <c r="P5" s="821"/>
      <c r="Q5" s="822"/>
      <c r="R5" s="423"/>
      <c r="S5" s="423"/>
      <c r="T5" s="423"/>
      <c r="U5" s="423"/>
      <c r="V5" s="423"/>
      <c r="W5" s="423"/>
      <c r="X5" s="423"/>
      <c r="Y5" s="423"/>
      <c r="Z5" s="423"/>
      <c r="AA5" s="423"/>
    </row>
    <row r="6" spans="2:27" s="420" customFormat="1" ht="14.1" customHeight="1">
      <c r="C6" s="421"/>
      <c r="D6" s="425"/>
      <c r="E6" s="426"/>
      <c r="F6" s="425"/>
      <c r="G6" s="425"/>
      <c r="H6" s="427"/>
      <c r="I6" s="614"/>
      <c r="J6" s="425"/>
      <c r="K6" s="425"/>
      <c r="L6" s="427"/>
      <c r="M6" s="555"/>
      <c r="N6" s="427"/>
      <c r="O6" s="555"/>
      <c r="P6" s="555"/>
      <c r="Q6" s="565"/>
      <c r="R6" s="423"/>
      <c r="S6" s="423"/>
      <c r="T6" s="423"/>
      <c r="U6" s="423"/>
      <c r="V6" s="423"/>
      <c r="W6" s="423"/>
      <c r="X6" s="423"/>
      <c r="Y6" s="423"/>
      <c r="Z6" s="423"/>
      <c r="AA6" s="423"/>
    </row>
    <row r="7" spans="2:27" s="420" customFormat="1" ht="14.1" customHeight="1">
      <c r="C7" s="421" t="s">
        <v>264</v>
      </c>
      <c r="D7" s="425"/>
      <c r="E7" s="426"/>
      <c r="F7" s="425"/>
      <c r="G7" s="425"/>
      <c r="H7" s="427"/>
      <c r="I7" s="614"/>
      <c r="J7" s="425"/>
      <c r="K7" s="425"/>
      <c r="L7" s="427"/>
      <c r="M7" s="555"/>
      <c r="N7" s="427"/>
      <c r="O7" s="555"/>
      <c r="P7" s="555"/>
      <c r="Q7" s="565"/>
      <c r="R7" s="423"/>
      <c r="S7" s="423"/>
      <c r="T7" s="423"/>
      <c r="U7" s="423"/>
      <c r="V7" s="423"/>
      <c r="W7" s="423"/>
      <c r="X7" s="423"/>
      <c r="Y7" s="423"/>
      <c r="Z7" s="423"/>
      <c r="AA7" s="423"/>
    </row>
    <row r="8" spans="2:27" s="420" customFormat="1" ht="14.1" customHeight="1">
      <c r="C8" s="882" t="s">
        <v>279</v>
      </c>
      <c r="D8" s="821"/>
      <c r="E8" s="821"/>
      <c r="F8" s="821"/>
      <c r="G8" s="821"/>
      <c r="H8" s="821"/>
      <c r="I8" s="821"/>
      <c r="J8" s="821"/>
      <c r="K8" s="821"/>
      <c r="L8" s="821"/>
      <c r="M8" s="821"/>
      <c r="N8" s="821"/>
      <c r="O8" s="821"/>
      <c r="P8" s="821"/>
      <c r="Q8" s="822"/>
      <c r="R8" s="423"/>
      <c r="S8" s="423"/>
      <c r="T8" s="423"/>
      <c r="U8" s="423"/>
      <c r="V8" s="423"/>
      <c r="W8" s="423"/>
      <c r="X8" s="423"/>
      <c r="Y8" s="423"/>
      <c r="Z8" s="423"/>
      <c r="AA8" s="423"/>
    </row>
    <row r="9" spans="2:27" s="420" customFormat="1" ht="14.1" customHeight="1">
      <c r="C9" s="823"/>
      <c r="D9" s="824"/>
      <c r="E9" s="824"/>
      <c r="F9" s="824"/>
      <c r="G9" s="824"/>
      <c r="H9" s="824"/>
      <c r="I9" s="824"/>
      <c r="J9" s="824"/>
      <c r="K9" s="824"/>
      <c r="L9" s="824"/>
      <c r="M9" s="824"/>
      <c r="N9" s="824"/>
      <c r="O9" s="824"/>
      <c r="P9" s="824"/>
      <c r="Q9" s="825"/>
      <c r="R9" s="423"/>
      <c r="S9" s="423"/>
      <c r="T9" s="423"/>
      <c r="U9" s="423"/>
      <c r="V9" s="423"/>
      <c r="W9" s="423"/>
      <c r="X9" s="423"/>
      <c r="Y9" s="423"/>
      <c r="Z9" s="423"/>
      <c r="AA9" s="423"/>
    </row>
    <row r="10" spans="2:27" s="420" customFormat="1" ht="14.1" customHeight="1">
      <c r="C10" s="435"/>
      <c r="D10" s="435"/>
      <c r="E10" s="435"/>
      <c r="F10" s="435"/>
      <c r="G10" s="435"/>
      <c r="H10" s="435"/>
      <c r="I10" s="618"/>
      <c r="J10" s="435"/>
      <c r="K10" s="435"/>
      <c r="L10" s="435"/>
      <c r="M10" s="435"/>
      <c r="N10" s="427"/>
      <c r="O10" s="555"/>
      <c r="P10" s="555"/>
      <c r="Q10" s="555"/>
      <c r="R10" s="423"/>
      <c r="S10" s="423"/>
      <c r="T10" s="423"/>
      <c r="U10" s="423"/>
      <c r="V10" s="423"/>
      <c r="W10" s="423"/>
      <c r="X10" s="423"/>
      <c r="Y10" s="423"/>
      <c r="Z10" s="423"/>
      <c r="AA10" s="423"/>
    </row>
    <row r="11" spans="2:27" ht="14.1" customHeight="1">
      <c r="C11" s="1"/>
      <c r="D11" s="168"/>
      <c r="E11" s="387"/>
      <c r="F11" s="168"/>
      <c r="G11" s="168"/>
      <c r="H11" s="168"/>
      <c r="I11" s="21"/>
      <c r="J11" s="168"/>
      <c r="K11" s="168"/>
      <c r="L11" s="168"/>
      <c r="M11" s="170"/>
      <c r="N11" s="168"/>
      <c r="O11" s="170"/>
      <c r="P11" s="170"/>
      <c r="Q11" s="170"/>
      <c r="R11" s="170"/>
      <c r="S11" s="170"/>
      <c r="T11" s="170"/>
      <c r="U11" s="170"/>
      <c r="V11" s="170"/>
      <c r="W11" s="170"/>
      <c r="X11" s="170"/>
      <c r="Y11" s="170"/>
      <c r="Z11" s="170"/>
      <c r="AA11" s="170"/>
    </row>
    <row r="12" spans="2:27" ht="14.1" customHeight="1">
      <c r="C12" s="879" t="s">
        <v>266</v>
      </c>
      <c r="D12" s="173"/>
      <c r="E12" s="385"/>
      <c r="F12" s="173"/>
      <c r="G12" s="173"/>
      <c r="H12" s="168"/>
      <c r="I12" s="615" t="s">
        <v>375</v>
      </c>
      <c r="J12" s="173"/>
      <c r="K12" s="173"/>
      <c r="L12" s="168"/>
      <c r="M12" s="174" t="s">
        <v>0</v>
      </c>
      <c r="N12" s="173"/>
      <c r="O12" s="175" t="s">
        <v>4</v>
      </c>
      <c r="P12" s="175" t="s">
        <v>4</v>
      </c>
      <c r="Q12" s="175" t="s">
        <v>4</v>
      </c>
      <c r="R12" s="175" t="s">
        <v>4</v>
      </c>
      <c r="S12" s="175" t="s">
        <v>4</v>
      </c>
      <c r="T12" s="175" t="s">
        <v>4</v>
      </c>
      <c r="U12" s="175" t="s">
        <v>4</v>
      </c>
      <c r="V12" s="175" t="s">
        <v>4</v>
      </c>
      <c r="W12" s="175" t="s">
        <v>4</v>
      </c>
      <c r="X12" s="175" t="s">
        <v>4</v>
      </c>
      <c r="Y12" s="175" t="s">
        <v>4</v>
      </c>
      <c r="Z12" s="175" t="s">
        <v>4</v>
      </c>
      <c r="AA12" s="170"/>
    </row>
    <row r="13" spans="2:27" s="3" customFormat="1" ht="14.1" customHeight="1">
      <c r="C13" s="880"/>
      <c r="D13" s="168"/>
      <c r="E13" s="386" t="s">
        <v>2</v>
      </c>
      <c r="F13" s="168"/>
      <c r="G13" s="168"/>
      <c r="H13" s="168"/>
      <c r="I13" s="616" t="s">
        <v>418</v>
      </c>
      <c r="J13" s="168"/>
      <c r="K13" s="168"/>
      <c r="L13" s="168"/>
      <c r="M13" s="176" t="s">
        <v>11</v>
      </c>
      <c r="N13" s="168"/>
      <c r="O13" s="646">
        <f>+'Objective 1'!AB8</f>
        <v>0</v>
      </c>
      <c r="P13" s="646">
        <f>+'Objective 1'!AC8</f>
        <v>31</v>
      </c>
      <c r="Q13" s="646">
        <f>+'Objective 1'!AD8</f>
        <v>62</v>
      </c>
      <c r="R13" s="646">
        <f>+'Objective 1'!AE8</f>
        <v>93</v>
      </c>
      <c r="S13" s="646">
        <f>+'Objective 1'!AF8</f>
        <v>124</v>
      </c>
      <c r="T13" s="646">
        <f>+'Objective 1'!AG8</f>
        <v>155</v>
      </c>
      <c r="U13" s="646">
        <f>+'Objective 1'!AH8</f>
        <v>186</v>
      </c>
      <c r="V13" s="646">
        <f>+'Objective 1'!AI8</f>
        <v>217</v>
      </c>
      <c r="W13" s="646">
        <f>+'Objective 1'!AJ8</f>
        <v>248</v>
      </c>
      <c r="X13" s="646">
        <f>+'Objective 1'!AK8</f>
        <v>279</v>
      </c>
      <c r="Y13" s="646">
        <f>+'Objective 1'!AL8</f>
        <v>310</v>
      </c>
      <c r="Z13" s="646">
        <f>+'Objective 1'!AM8</f>
        <v>341</v>
      </c>
      <c r="AA13" s="170"/>
    </row>
    <row r="14" spans="2:27" s="3" customFormat="1" ht="14.1" customHeight="1">
      <c r="C14" s="21"/>
      <c r="D14" s="168"/>
      <c r="E14" s="387"/>
      <c r="F14" s="168"/>
      <c r="G14" s="168"/>
      <c r="H14" s="168"/>
      <c r="I14" s="21"/>
      <c r="J14" s="168"/>
      <c r="K14" s="168"/>
      <c r="L14" s="168"/>
      <c r="M14" s="178"/>
      <c r="N14" s="168"/>
      <c r="O14" s="178"/>
      <c r="P14" s="178"/>
      <c r="Q14" s="178"/>
      <c r="R14" s="178"/>
      <c r="S14" s="178"/>
      <c r="T14" s="178"/>
      <c r="U14" s="178"/>
      <c r="V14" s="178"/>
      <c r="W14" s="178"/>
      <c r="X14" s="178"/>
      <c r="Y14" s="178"/>
      <c r="Z14" s="178"/>
      <c r="AA14" s="170"/>
    </row>
    <row r="15" spans="2:27" ht="14.1" customHeight="1" thickBot="1">
      <c r="C15" s="1"/>
      <c r="D15" s="173"/>
      <c r="E15" s="389"/>
      <c r="F15" s="173"/>
      <c r="G15" s="173"/>
      <c r="H15" s="168"/>
      <c r="I15" s="3"/>
      <c r="J15" s="173"/>
      <c r="K15" s="173"/>
      <c r="L15" s="168"/>
      <c r="M15" s="172"/>
      <c r="N15" s="168"/>
      <c r="O15" s="172"/>
      <c r="P15" s="172"/>
      <c r="Q15" s="172"/>
      <c r="R15" s="172"/>
      <c r="S15" s="172"/>
      <c r="T15" s="172"/>
      <c r="U15" s="172"/>
      <c r="V15" s="172"/>
      <c r="W15" s="172"/>
      <c r="X15" s="172"/>
      <c r="Y15" s="172"/>
      <c r="Z15" s="172"/>
      <c r="AA15" s="170"/>
    </row>
    <row r="16" spans="2:27" ht="14.1" customHeight="1">
      <c r="B16" s="92"/>
      <c r="C16" s="93"/>
      <c r="D16" s="183"/>
      <c r="E16" s="391"/>
      <c r="F16" s="408"/>
      <c r="G16" s="173"/>
      <c r="H16" s="398"/>
      <c r="I16" s="619"/>
      <c r="J16" s="408"/>
      <c r="K16" s="173"/>
      <c r="L16" s="398"/>
      <c r="M16" s="182"/>
      <c r="N16" s="411"/>
      <c r="O16" s="182"/>
      <c r="P16" s="182"/>
      <c r="Q16" s="182"/>
      <c r="R16" s="182"/>
      <c r="S16" s="182"/>
      <c r="T16" s="182"/>
      <c r="U16" s="182"/>
      <c r="V16" s="182"/>
      <c r="W16" s="182"/>
      <c r="X16" s="182"/>
      <c r="Y16" s="182"/>
      <c r="Z16" s="182"/>
      <c r="AA16" s="184"/>
    </row>
    <row r="17" spans="2:27" ht="14.1" customHeight="1">
      <c r="B17" s="95"/>
      <c r="C17" s="384" t="s">
        <v>137</v>
      </c>
      <c r="D17" s="191"/>
      <c r="E17" s="390"/>
      <c r="F17" s="409"/>
      <c r="G17" s="173"/>
      <c r="H17" s="399"/>
      <c r="I17" s="620"/>
      <c r="J17" s="409"/>
      <c r="K17" s="173"/>
      <c r="L17" s="399"/>
      <c r="M17" s="187">
        <f t="shared" ref="M17:M22" si="0">+SUM(O17:Z17)</f>
        <v>0</v>
      </c>
      <c r="N17" s="188"/>
      <c r="O17" s="187">
        <f>+'Objective 1'!AB231</f>
        <v>0</v>
      </c>
      <c r="P17" s="187">
        <f>+'Objective 1'!AC231</f>
        <v>0</v>
      </c>
      <c r="Q17" s="187">
        <f>+'Objective 1'!AD231</f>
        <v>0</v>
      </c>
      <c r="R17" s="187">
        <f>+'Objective 1'!AE231</f>
        <v>0</v>
      </c>
      <c r="S17" s="187">
        <f>+'Objective 1'!AF231</f>
        <v>0</v>
      </c>
      <c r="T17" s="187">
        <f>+'Objective 1'!AG231</f>
        <v>0</v>
      </c>
      <c r="U17" s="187">
        <f>+'Objective 1'!AH231</f>
        <v>0</v>
      </c>
      <c r="V17" s="187">
        <f>+'Objective 1'!AI231</f>
        <v>0</v>
      </c>
      <c r="W17" s="187">
        <f>+'Objective 1'!AJ231</f>
        <v>0</v>
      </c>
      <c r="X17" s="187">
        <f>+'Objective 1'!AK231</f>
        <v>0</v>
      </c>
      <c r="Y17" s="187">
        <f>+'Objective 1'!AL231</f>
        <v>0</v>
      </c>
      <c r="Z17" s="187">
        <f>+'Objective 1'!AM231</f>
        <v>0</v>
      </c>
      <c r="AA17" s="189"/>
    </row>
    <row r="18" spans="2:27" ht="14.1" customHeight="1">
      <c r="B18" s="95"/>
      <c r="C18" s="384" t="s">
        <v>267</v>
      </c>
      <c r="D18" s="191"/>
      <c r="E18" s="390"/>
      <c r="F18" s="409"/>
      <c r="G18" s="173"/>
      <c r="H18" s="399"/>
      <c r="I18" s="620"/>
      <c r="J18" s="409"/>
      <c r="K18" s="173"/>
      <c r="L18" s="399"/>
      <c r="M18" s="187">
        <f t="shared" si="0"/>
        <v>0</v>
      </c>
      <c r="N18" s="188"/>
      <c r="O18" s="187">
        <f>+'Objective 2'!AB231</f>
        <v>0</v>
      </c>
      <c r="P18" s="187">
        <f>+'Objective 2'!AC231</f>
        <v>0</v>
      </c>
      <c r="Q18" s="187">
        <f>+'Objective 2'!AD231</f>
        <v>0</v>
      </c>
      <c r="R18" s="187">
        <f>+'Objective 2'!AE231</f>
        <v>0</v>
      </c>
      <c r="S18" s="187">
        <f>+'Objective 2'!AF231</f>
        <v>0</v>
      </c>
      <c r="T18" s="187">
        <f>+'Objective 2'!AG231</f>
        <v>0</v>
      </c>
      <c r="U18" s="187">
        <f>+'Objective 2'!AH231</f>
        <v>0</v>
      </c>
      <c r="V18" s="187">
        <f>+'Objective 2'!AI231</f>
        <v>0</v>
      </c>
      <c r="W18" s="187">
        <f>+'Objective 2'!AJ231</f>
        <v>0</v>
      </c>
      <c r="X18" s="187">
        <f>+'Objective 2'!AK231</f>
        <v>0</v>
      </c>
      <c r="Y18" s="187">
        <f>+'Objective 2'!AL231</f>
        <v>0</v>
      </c>
      <c r="Z18" s="187">
        <f>+'Objective 2'!AM231</f>
        <v>0</v>
      </c>
      <c r="AA18" s="189"/>
    </row>
    <row r="19" spans="2:27" ht="14.1" customHeight="1">
      <c r="B19" s="95"/>
      <c r="C19" s="384" t="s">
        <v>268</v>
      </c>
      <c r="D19" s="191"/>
      <c r="E19" s="390"/>
      <c r="F19" s="409"/>
      <c r="G19" s="173"/>
      <c r="H19" s="399"/>
      <c r="I19" s="620"/>
      <c r="J19" s="409"/>
      <c r="K19" s="173"/>
      <c r="L19" s="399"/>
      <c r="M19" s="187">
        <f t="shared" si="0"/>
        <v>0</v>
      </c>
      <c r="N19" s="188"/>
      <c r="O19" s="187">
        <f>+'Objective 3'!AB231</f>
        <v>0</v>
      </c>
      <c r="P19" s="187">
        <f>+'Objective 3'!AC231</f>
        <v>0</v>
      </c>
      <c r="Q19" s="187">
        <f>+'Objective 3'!AD231</f>
        <v>0</v>
      </c>
      <c r="R19" s="187">
        <f>+'Objective 3'!AE231</f>
        <v>0</v>
      </c>
      <c r="S19" s="187">
        <f>+'Objective 3'!AF231</f>
        <v>0</v>
      </c>
      <c r="T19" s="187">
        <f>+'Objective 3'!AG231</f>
        <v>0</v>
      </c>
      <c r="U19" s="187">
        <f>+'Objective 3'!AH231</f>
        <v>0</v>
      </c>
      <c r="V19" s="187">
        <f>+'Objective 3'!AI231</f>
        <v>0</v>
      </c>
      <c r="W19" s="187">
        <f>+'Objective 3'!AJ231</f>
        <v>0</v>
      </c>
      <c r="X19" s="187">
        <f>+'Objective 3'!AK231</f>
        <v>0</v>
      </c>
      <c r="Y19" s="187">
        <f>+'Objective 3'!AL231</f>
        <v>0</v>
      </c>
      <c r="Z19" s="187">
        <f>+'Objective 3'!AM231</f>
        <v>0</v>
      </c>
      <c r="AA19" s="189"/>
    </row>
    <row r="20" spans="2:27" ht="14.1" customHeight="1">
      <c r="B20" s="95"/>
      <c r="C20" s="384" t="s">
        <v>269</v>
      </c>
      <c r="D20" s="191"/>
      <c r="E20" s="390"/>
      <c r="F20" s="409"/>
      <c r="G20" s="173"/>
      <c r="H20" s="399"/>
      <c r="I20" s="620"/>
      <c r="J20" s="409"/>
      <c r="K20" s="173"/>
      <c r="L20" s="399"/>
      <c r="M20" s="187">
        <f t="shared" si="0"/>
        <v>0</v>
      </c>
      <c r="N20" s="188"/>
      <c r="O20" s="187">
        <f>+'Objective 4'!AB231</f>
        <v>0</v>
      </c>
      <c r="P20" s="187">
        <f>+'Objective 4'!AC231</f>
        <v>0</v>
      </c>
      <c r="Q20" s="187">
        <f>+'Objective 4'!AD231</f>
        <v>0</v>
      </c>
      <c r="R20" s="187">
        <f>+'Objective 4'!AE231</f>
        <v>0</v>
      </c>
      <c r="S20" s="187">
        <f>+'Objective 4'!AF231</f>
        <v>0</v>
      </c>
      <c r="T20" s="187">
        <f>+'Objective 4'!AG231</f>
        <v>0</v>
      </c>
      <c r="U20" s="187">
        <f>+'Objective 4'!AH231</f>
        <v>0</v>
      </c>
      <c r="V20" s="187">
        <f>+'Objective 4'!AI231</f>
        <v>0</v>
      </c>
      <c r="W20" s="187">
        <f>+'Objective 4'!AJ231</f>
        <v>0</v>
      </c>
      <c r="X20" s="187">
        <f>+'Objective 4'!AK231</f>
        <v>0</v>
      </c>
      <c r="Y20" s="187">
        <f>+'Objective 4'!AL231</f>
        <v>0</v>
      </c>
      <c r="Z20" s="187">
        <f>+'Objective 4'!AM231</f>
        <v>0</v>
      </c>
      <c r="AA20" s="189"/>
    </row>
    <row r="21" spans="2:27" ht="14.1" customHeight="1">
      <c r="B21" s="95"/>
      <c r="C21" s="384" t="s">
        <v>270</v>
      </c>
      <c r="D21" s="191"/>
      <c r="E21" s="390"/>
      <c r="F21" s="409"/>
      <c r="G21" s="173"/>
      <c r="H21" s="399"/>
      <c r="I21" s="620"/>
      <c r="J21" s="409"/>
      <c r="K21" s="173"/>
      <c r="L21" s="399"/>
      <c r="M21" s="187">
        <f t="shared" si="0"/>
        <v>0</v>
      </c>
      <c r="N21" s="188"/>
      <c r="O21" s="187">
        <f>+'Objective 5'!AB231</f>
        <v>0</v>
      </c>
      <c r="P21" s="187">
        <f>+'Objective 5'!AC231</f>
        <v>0</v>
      </c>
      <c r="Q21" s="187">
        <f>+'Objective 5'!AD231</f>
        <v>0</v>
      </c>
      <c r="R21" s="187">
        <f>+'Objective 5'!AE231</f>
        <v>0</v>
      </c>
      <c r="S21" s="187">
        <f>+'Objective 5'!AF231</f>
        <v>0</v>
      </c>
      <c r="T21" s="187">
        <f>+'Objective 5'!AG231</f>
        <v>0</v>
      </c>
      <c r="U21" s="187">
        <f>+'Objective 5'!AH231</f>
        <v>0</v>
      </c>
      <c r="V21" s="187">
        <f>+'Objective 5'!AI231</f>
        <v>0</v>
      </c>
      <c r="W21" s="187">
        <f>+'Objective 5'!AJ231</f>
        <v>0</v>
      </c>
      <c r="X21" s="187">
        <f>+'Objective 5'!AK231</f>
        <v>0</v>
      </c>
      <c r="Y21" s="187">
        <f>+'Objective 5'!AL231</f>
        <v>0</v>
      </c>
      <c r="Z21" s="187">
        <f>+'Objective 5'!AM231</f>
        <v>0</v>
      </c>
      <c r="AA21" s="189"/>
    </row>
    <row r="22" spans="2:27" ht="14.1" customHeight="1">
      <c r="B22" s="95"/>
      <c r="C22" s="384" t="s">
        <v>365</v>
      </c>
      <c r="D22" s="191"/>
      <c r="E22" s="390"/>
      <c r="F22" s="409"/>
      <c r="G22" s="173"/>
      <c r="H22" s="399"/>
      <c r="I22" s="620"/>
      <c r="J22" s="409"/>
      <c r="K22" s="173"/>
      <c r="L22" s="399"/>
      <c r="M22" s="187">
        <f t="shared" si="0"/>
        <v>0</v>
      </c>
      <c r="N22" s="188"/>
      <c r="O22" s="187">
        <f>+'WESSA Office Costs'!AA47</f>
        <v>0</v>
      </c>
      <c r="P22" s="187">
        <f>+'WESSA Office Costs'!AB47</f>
        <v>0</v>
      </c>
      <c r="Q22" s="187">
        <f>+'WESSA Office Costs'!AC47</f>
        <v>0</v>
      </c>
      <c r="R22" s="187">
        <f>+'WESSA Office Costs'!AD47</f>
        <v>0</v>
      </c>
      <c r="S22" s="187">
        <f>+'WESSA Office Costs'!AE47</f>
        <v>0</v>
      </c>
      <c r="T22" s="187">
        <f>+'WESSA Office Costs'!AF47</f>
        <v>0</v>
      </c>
      <c r="U22" s="187">
        <f>+'WESSA Office Costs'!AG47</f>
        <v>0</v>
      </c>
      <c r="V22" s="187">
        <f>+'WESSA Office Costs'!AH47</f>
        <v>0</v>
      </c>
      <c r="W22" s="187">
        <f>+'WESSA Office Costs'!AI47</f>
        <v>0</v>
      </c>
      <c r="X22" s="187">
        <f>+'WESSA Office Costs'!AJ47</f>
        <v>0</v>
      </c>
      <c r="Y22" s="187">
        <f>+'WESSA Office Costs'!AK47</f>
        <v>0</v>
      </c>
      <c r="Z22" s="187">
        <f>+'WESSA Office Costs'!AL47</f>
        <v>0</v>
      </c>
      <c r="AA22" s="189"/>
    </row>
    <row r="23" spans="2:27" ht="14.1" customHeight="1">
      <c r="B23" s="95"/>
      <c r="C23" s="394"/>
      <c r="D23" s="191"/>
      <c r="E23" s="395"/>
      <c r="F23" s="409"/>
      <c r="G23" s="173"/>
      <c r="H23" s="399"/>
      <c r="I23" s="620"/>
      <c r="J23" s="409"/>
      <c r="K23" s="173"/>
      <c r="L23" s="399"/>
      <c r="M23" s="396">
        <f>SUM(M17:M22)</f>
        <v>0</v>
      </c>
      <c r="N23" s="188"/>
      <c r="O23" s="396">
        <f t="shared" ref="O23:Z23" si="1">SUM(O17:O22)</f>
        <v>0</v>
      </c>
      <c r="P23" s="396">
        <f t="shared" si="1"/>
        <v>0</v>
      </c>
      <c r="Q23" s="396">
        <f t="shared" si="1"/>
        <v>0</v>
      </c>
      <c r="R23" s="396">
        <f t="shared" si="1"/>
        <v>0</v>
      </c>
      <c r="S23" s="396">
        <f t="shared" si="1"/>
        <v>0</v>
      </c>
      <c r="T23" s="396">
        <f t="shared" si="1"/>
        <v>0</v>
      </c>
      <c r="U23" s="396">
        <f t="shared" si="1"/>
        <v>0</v>
      </c>
      <c r="V23" s="396">
        <f t="shared" si="1"/>
        <v>0</v>
      </c>
      <c r="W23" s="396">
        <f t="shared" si="1"/>
        <v>0</v>
      </c>
      <c r="X23" s="396">
        <f t="shared" si="1"/>
        <v>0</v>
      </c>
      <c r="Y23" s="396">
        <f t="shared" si="1"/>
        <v>0</v>
      </c>
      <c r="Z23" s="396">
        <f t="shared" si="1"/>
        <v>0</v>
      </c>
      <c r="AA23" s="189"/>
    </row>
    <row r="24" spans="2:27" ht="14.1" customHeight="1">
      <c r="B24" s="95"/>
      <c r="C24" s="85"/>
      <c r="D24" s="191"/>
      <c r="E24" s="397"/>
      <c r="F24" s="409"/>
      <c r="G24" s="173"/>
      <c r="H24" s="399"/>
      <c r="I24" s="620"/>
      <c r="J24" s="409"/>
      <c r="K24" s="173"/>
      <c r="L24" s="399"/>
      <c r="M24" s="190"/>
      <c r="N24" s="188"/>
      <c r="O24" s="190"/>
      <c r="P24" s="190"/>
      <c r="Q24" s="190"/>
      <c r="R24" s="190"/>
      <c r="S24" s="190"/>
      <c r="T24" s="190"/>
      <c r="U24" s="190"/>
      <c r="V24" s="190"/>
      <c r="W24" s="190"/>
      <c r="X24" s="190"/>
      <c r="Y24" s="190"/>
      <c r="Z24" s="190"/>
      <c r="AA24" s="189"/>
    </row>
    <row r="25" spans="2:27" ht="14.1" customHeight="1">
      <c r="B25" s="95"/>
      <c r="C25" s="85"/>
      <c r="D25" s="191"/>
      <c r="E25" s="397"/>
      <c r="F25" s="409"/>
      <c r="G25" s="173"/>
      <c r="H25" s="399"/>
      <c r="I25" s="620"/>
      <c r="J25" s="409"/>
      <c r="K25" s="173"/>
      <c r="L25" s="399"/>
      <c r="M25" s="190"/>
      <c r="N25" s="188"/>
      <c r="O25" s="190"/>
      <c r="P25" s="190"/>
      <c r="Q25" s="190"/>
      <c r="R25" s="190"/>
      <c r="S25" s="190"/>
      <c r="T25" s="190"/>
      <c r="U25" s="190"/>
      <c r="V25" s="190"/>
      <c r="W25" s="190"/>
      <c r="X25" s="190"/>
      <c r="Y25" s="190"/>
      <c r="Z25" s="190"/>
      <c r="AA25" s="189"/>
    </row>
    <row r="26" spans="2:27" ht="14.1" customHeight="1">
      <c r="B26" s="95"/>
      <c r="C26" s="4" t="s">
        <v>271</v>
      </c>
      <c r="D26" s="191"/>
      <c r="E26" s="397"/>
      <c r="F26" s="409"/>
      <c r="G26" s="173"/>
      <c r="H26" s="399"/>
      <c r="I26" s="620"/>
      <c r="J26" s="409"/>
      <c r="K26" s="173"/>
      <c r="L26" s="399"/>
      <c r="M26" s="401">
        <f>+M23</f>
        <v>0</v>
      </c>
      <c r="N26" s="191"/>
      <c r="O26" s="401">
        <f t="shared" ref="O26:Z26" si="2">+O23</f>
        <v>0</v>
      </c>
      <c r="P26" s="401">
        <f t="shared" si="2"/>
        <v>0</v>
      </c>
      <c r="Q26" s="401">
        <f t="shared" si="2"/>
        <v>0</v>
      </c>
      <c r="R26" s="401">
        <f t="shared" si="2"/>
        <v>0</v>
      </c>
      <c r="S26" s="401">
        <f t="shared" si="2"/>
        <v>0</v>
      </c>
      <c r="T26" s="401">
        <f t="shared" si="2"/>
        <v>0</v>
      </c>
      <c r="U26" s="401">
        <f t="shared" si="2"/>
        <v>0</v>
      </c>
      <c r="V26" s="401">
        <f t="shared" si="2"/>
        <v>0</v>
      </c>
      <c r="W26" s="401">
        <f t="shared" si="2"/>
        <v>0</v>
      </c>
      <c r="X26" s="401">
        <f t="shared" si="2"/>
        <v>0</v>
      </c>
      <c r="Y26" s="401">
        <f t="shared" si="2"/>
        <v>0</v>
      </c>
      <c r="Z26" s="401">
        <f t="shared" si="2"/>
        <v>0</v>
      </c>
      <c r="AA26" s="189"/>
    </row>
    <row r="27" spans="2:27" ht="14.1" customHeight="1" thickBot="1">
      <c r="B27" s="97"/>
      <c r="C27" s="98"/>
      <c r="D27" s="195"/>
      <c r="E27" s="392"/>
      <c r="F27" s="410"/>
      <c r="G27" s="173"/>
      <c r="H27" s="400"/>
      <c r="I27" s="621"/>
      <c r="J27" s="410"/>
      <c r="K27" s="173"/>
      <c r="L27" s="400"/>
      <c r="M27" s="194"/>
      <c r="N27" s="195"/>
      <c r="O27" s="194"/>
      <c r="P27" s="194"/>
      <c r="Q27" s="194"/>
      <c r="R27" s="194"/>
      <c r="S27" s="194"/>
      <c r="T27" s="194"/>
      <c r="U27" s="194"/>
      <c r="V27" s="194"/>
      <c r="W27" s="194"/>
      <c r="X27" s="194"/>
      <c r="Y27" s="194"/>
      <c r="Z27" s="194"/>
      <c r="AA27" s="196"/>
    </row>
    <row r="28" spans="2:27" ht="14.1" customHeight="1">
      <c r="C28" s="1"/>
      <c r="D28" s="173"/>
      <c r="E28" s="389"/>
      <c r="F28" s="173"/>
      <c r="G28" s="173"/>
      <c r="H28" s="168"/>
      <c r="I28" s="3"/>
      <c r="J28" s="173"/>
      <c r="K28" s="173"/>
      <c r="L28" s="168"/>
      <c r="M28" s="172"/>
      <c r="N28" s="173"/>
      <c r="O28" s="172"/>
      <c r="P28" s="172"/>
      <c r="Q28" s="172"/>
      <c r="R28" s="172"/>
      <c r="S28" s="172"/>
      <c r="T28" s="172"/>
      <c r="U28" s="172"/>
      <c r="V28" s="172"/>
      <c r="W28" s="172"/>
      <c r="X28" s="172"/>
      <c r="Y28" s="172"/>
      <c r="Z28" s="172"/>
      <c r="AA28" s="170"/>
    </row>
    <row r="29" spans="2:27" ht="14.1" customHeight="1">
      <c r="C29" s="1"/>
      <c r="D29" s="173"/>
      <c r="E29" s="389"/>
      <c r="F29" s="173"/>
      <c r="G29" s="173"/>
      <c r="H29" s="168"/>
      <c r="I29" s="3"/>
      <c r="J29" s="173"/>
      <c r="K29" s="173"/>
      <c r="L29" s="168"/>
      <c r="M29" s="172"/>
      <c r="N29" s="173"/>
      <c r="O29" s="172"/>
      <c r="P29" s="172"/>
      <c r="Q29" s="172"/>
      <c r="R29" s="172"/>
      <c r="S29" s="172"/>
      <c r="T29" s="172"/>
      <c r="U29" s="172"/>
      <c r="V29" s="172"/>
      <c r="W29" s="172"/>
      <c r="X29" s="172"/>
      <c r="Y29" s="172"/>
      <c r="Z29" s="172"/>
      <c r="AA29" s="170"/>
    </row>
    <row r="30" spans="2:27" ht="14.1" customHeight="1">
      <c r="C30" s="20" t="s">
        <v>3</v>
      </c>
      <c r="D30" s="197"/>
      <c r="E30" s="511">
        <v>0.01</v>
      </c>
      <c r="F30" s="197"/>
      <c r="G30" s="197"/>
      <c r="H30" s="168"/>
      <c r="I30" s="631"/>
      <c r="J30" s="197"/>
      <c r="K30" s="197"/>
      <c r="L30" s="168"/>
      <c r="M30" s="187">
        <f>+SUM(O30:Z30)</f>
        <v>0</v>
      </c>
      <c r="N30" s="168"/>
      <c r="O30" s="187">
        <f>+O26*$E$30</f>
        <v>0</v>
      </c>
      <c r="P30" s="187">
        <f t="shared" ref="P30:Z30" si="3">+P26*$E$30</f>
        <v>0</v>
      </c>
      <c r="Q30" s="187">
        <f t="shared" si="3"/>
        <v>0</v>
      </c>
      <c r="R30" s="187">
        <f t="shared" si="3"/>
        <v>0</v>
      </c>
      <c r="S30" s="187">
        <f t="shared" si="3"/>
        <v>0</v>
      </c>
      <c r="T30" s="187">
        <f t="shared" si="3"/>
        <v>0</v>
      </c>
      <c r="U30" s="187">
        <f t="shared" si="3"/>
        <v>0</v>
      </c>
      <c r="V30" s="187">
        <f t="shared" si="3"/>
        <v>0</v>
      </c>
      <c r="W30" s="187">
        <f t="shared" si="3"/>
        <v>0</v>
      </c>
      <c r="X30" s="187">
        <f t="shared" si="3"/>
        <v>0</v>
      </c>
      <c r="Y30" s="187">
        <f t="shared" si="3"/>
        <v>0</v>
      </c>
      <c r="Z30" s="187">
        <f t="shared" si="3"/>
        <v>0</v>
      </c>
      <c r="AA30" s="170"/>
    </row>
    <row r="31" spans="2:27" ht="14.1" customHeight="1">
      <c r="C31" s="394"/>
      <c r="D31" s="173"/>
      <c r="E31" s="395"/>
      <c r="F31" s="173"/>
      <c r="G31" s="173"/>
      <c r="H31" s="168"/>
      <c r="I31" s="622"/>
      <c r="J31" s="173"/>
      <c r="K31" s="173"/>
      <c r="L31" s="168"/>
      <c r="M31" s="396">
        <f>SUM(M30)</f>
        <v>0</v>
      </c>
      <c r="N31" s="168"/>
      <c r="O31" s="396">
        <f t="shared" ref="O31:Z31" si="4">SUM(O30)</f>
        <v>0</v>
      </c>
      <c r="P31" s="396">
        <f t="shared" si="4"/>
        <v>0</v>
      </c>
      <c r="Q31" s="396">
        <f t="shared" si="4"/>
        <v>0</v>
      </c>
      <c r="R31" s="396">
        <f t="shared" si="4"/>
        <v>0</v>
      </c>
      <c r="S31" s="396">
        <f t="shared" si="4"/>
        <v>0</v>
      </c>
      <c r="T31" s="396">
        <f t="shared" si="4"/>
        <v>0</v>
      </c>
      <c r="U31" s="396">
        <f t="shared" si="4"/>
        <v>0</v>
      </c>
      <c r="V31" s="396">
        <f t="shared" si="4"/>
        <v>0</v>
      </c>
      <c r="W31" s="396">
        <f t="shared" si="4"/>
        <v>0</v>
      </c>
      <c r="X31" s="396">
        <f t="shared" si="4"/>
        <v>0</v>
      </c>
      <c r="Y31" s="396">
        <f t="shared" si="4"/>
        <v>0</v>
      </c>
      <c r="Z31" s="396">
        <f t="shared" si="4"/>
        <v>0</v>
      </c>
      <c r="AA31" s="170"/>
    </row>
    <row r="32" spans="2:27" s="16" customFormat="1" ht="14.1" customHeight="1">
      <c r="C32" s="1"/>
      <c r="D32" s="197"/>
      <c r="E32" s="389"/>
      <c r="F32" s="197"/>
      <c r="G32" s="197"/>
      <c r="H32" s="168"/>
      <c r="I32" s="3"/>
      <c r="J32" s="197"/>
      <c r="K32" s="197"/>
      <c r="L32" s="168"/>
      <c r="M32" s="172"/>
      <c r="N32" s="173"/>
      <c r="O32" s="172"/>
      <c r="P32" s="172"/>
      <c r="Q32" s="172"/>
      <c r="R32" s="172"/>
      <c r="S32" s="172"/>
      <c r="T32" s="172"/>
      <c r="U32" s="172"/>
      <c r="V32" s="172"/>
      <c r="W32" s="172"/>
      <c r="X32" s="172"/>
      <c r="Y32" s="172"/>
      <c r="Z32" s="172"/>
      <c r="AA32" s="170"/>
    </row>
    <row r="33" spans="1:27" ht="14.1" customHeight="1">
      <c r="C33" s="402"/>
      <c r="G33" s="173"/>
      <c r="H33" s="168"/>
      <c r="K33" s="173"/>
      <c r="L33" s="168"/>
      <c r="N33" s="209"/>
    </row>
    <row r="34" spans="1:27" ht="14.1" customHeight="1">
      <c r="C34" s="20" t="s">
        <v>73</v>
      </c>
      <c r="D34" s="197"/>
      <c r="E34" s="624">
        <v>0.05</v>
      </c>
      <c r="F34" s="197"/>
      <c r="G34" s="197"/>
      <c r="H34" s="168"/>
      <c r="I34" s="631"/>
      <c r="J34" s="197"/>
      <c r="K34" s="197"/>
      <c r="L34" s="168"/>
      <c r="M34" s="187">
        <f>+SUM(O34:Z34)</f>
        <v>0</v>
      </c>
      <c r="N34" s="168"/>
      <c r="O34" s="187">
        <f>+O26*$E$34</f>
        <v>0</v>
      </c>
      <c r="P34" s="187">
        <f t="shared" ref="P34:Z34" si="5">+P26*$E$34</f>
        <v>0</v>
      </c>
      <c r="Q34" s="187">
        <f t="shared" si="5"/>
        <v>0</v>
      </c>
      <c r="R34" s="187">
        <f t="shared" si="5"/>
        <v>0</v>
      </c>
      <c r="S34" s="187">
        <f t="shared" si="5"/>
        <v>0</v>
      </c>
      <c r="T34" s="187">
        <f t="shared" si="5"/>
        <v>0</v>
      </c>
      <c r="U34" s="187">
        <f t="shared" si="5"/>
        <v>0</v>
      </c>
      <c r="V34" s="187">
        <f t="shared" si="5"/>
        <v>0</v>
      </c>
      <c r="W34" s="187">
        <f t="shared" si="5"/>
        <v>0</v>
      </c>
      <c r="X34" s="187">
        <f t="shared" si="5"/>
        <v>0</v>
      </c>
      <c r="Y34" s="187">
        <f t="shared" si="5"/>
        <v>0</v>
      </c>
      <c r="Z34" s="187">
        <f t="shared" si="5"/>
        <v>0</v>
      </c>
      <c r="AA34" s="170"/>
    </row>
    <row r="35" spans="1:27" ht="14.1" customHeight="1">
      <c r="C35" s="20" t="s">
        <v>272</v>
      </c>
      <c r="D35" s="197"/>
      <c r="E35" s="624">
        <v>0.05</v>
      </c>
      <c r="F35" s="197"/>
      <c r="G35" s="197"/>
      <c r="H35" s="168"/>
      <c r="I35" s="631"/>
      <c r="J35" s="197"/>
      <c r="K35" s="197"/>
      <c r="L35" s="168"/>
      <c r="M35" s="187">
        <f>+SUM(O35:Z35)</f>
        <v>0</v>
      </c>
      <c r="N35" s="168"/>
      <c r="O35" s="187">
        <f>+O26*$E$35</f>
        <v>0</v>
      </c>
      <c r="P35" s="187">
        <f t="shared" ref="P35:Z35" si="6">+P26*$E$35</f>
        <v>0</v>
      </c>
      <c r="Q35" s="187">
        <f t="shared" si="6"/>
        <v>0</v>
      </c>
      <c r="R35" s="187">
        <f t="shared" si="6"/>
        <v>0</v>
      </c>
      <c r="S35" s="187">
        <f t="shared" si="6"/>
        <v>0</v>
      </c>
      <c r="T35" s="187">
        <f t="shared" si="6"/>
        <v>0</v>
      </c>
      <c r="U35" s="187">
        <f t="shared" si="6"/>
        <v>0</v>
      </c>
      <c r="V35" s="187">
        <f t="shared" si="6"/>
        <v>0</v>
      </c>
      <c r="W35" s="187">
        <f t="shared" si="6"/>
        <v>0</v>
      </c>
      <c r="X35" s="187">
        <f t="shared" si="6"/>
        <v>0</v>
      </c>
      <c r="Y35" s="187">
        <f t="shared" si="6"/>
        <v>0</v>
      </c>
      <c r="Z35" s="187">
        <f t="shared" si="6"/>
        <v>0</v>
      </c>
      <c r="AA35" s="170"/>
    </row>
    <row r="36" spans="1:27" ht="14.1" customHeight="1">
      <c r="C36" s="394"/>
      <c r="D36" s="173"/>
      <c r="E36" s="395"/>
      <c r="F36" s="173"/>
      <c r="G36" s="173"/>
      <c r="H36" s="168"/>
      <c r="I36" s="622"/>
      <c r="J36" s="173"/>
      <c r="K36" s="173"/>
      <c r="L36" s="168"/>
      <c r="M36" s="396">
        <f>SUM(M34:M35)</f>
        <v>0</v>
      </c>
      <c r="N36" s="168"/>
      <c r="O36" s="396">
        <f t="shared" ref="O36:Z36" si="7">SUM(O34:O35)</f>
        <v>0</v>
      </c>
      <c r="P36" s="396">
        <f t="shared" si="7"/>
        <v>0</v>
      </c>
      <c r="Q36" s="396">
        <f t="shared" si="7"/>
        <v>0</v>
      </c>
      <c r="R36" s="396">
        <f t="shared" si="7"/>
        <v>0</v>
      </c>
      <c r="S36" s="396">
        <f t="shared" si="7"/>
        <v>0</v>
      </c>
      <c r="T36" s="396">
        <f t="shared" si="7"/>
        <v>0</v>
      </c>
      <c r="U36" s="396">
        <f t="shared" si="7"/>
        <v>0</v>
      </c>
      <c r="V36" s="396">
        <f t="shared" si="7"/>
        <v>0</v>
      </c>
      <c r="W36" s="396">
        <f t="shared" si="7"/>
        <v>0</v>
      </c>
      <c r="X36" s="396">
        <f t="shared" si="7"/>
        <v>0</v>
      </c>
      <c r="Y36" s="396">
        <f t="shared" si="7"/>
        <v>0</v>
      </c>
      <c r="Z36" s="396">
        <f t="shared" si="7"/>
        <v>0</v>
      </c>
      <c r="AA36" s="170"/>
    </row>
    <row r="37" spans="1:27" s="209" customFormat="1" ht="14.1" customHeight="1">
      <c r="A37" s="173"/>
      <c r="B37" s="1"/>
      <c r="C37" s="402"/>
      <c r="E37" s="393"/>
      <c r="G37" s="173"/>
      <c r="H37" s="168"/>
      <c r="I37" s="623"/>
      <c r="K37" s="173"/>
      <c r="L37" s="168"/>
      <c r="M37" s="216"/>
      <c r="O37" s="216"/>
      <c r="P37" s="216"/>
      <c r="Q37" s="216"/>
      <c r="R37" s="216"/>
      <c r="S37" s="216"/>
      <c r="T37" s="216"/>
      <c r="U37" s="216"/>
      <c r="V37" s="216"/>
      <c r="W37" s="216"/>
      <c r="X37" s="216"/>
      <c r="Y37" s="216"/>
      <c r="Z37" s="216"/>
      <c r="AA37" s="216"/>
    </row>
    <row r="38" spans="1:27" s="209" customFormat="1" ht="14.1" customHeight="1">
      <c r="B38" s="1"/>
      <c r="C38" s="402"/>
      <c r="E38" s="393"/>
      <c r="H38" s="168"/>
      <c r="I38" s="623"/>
      <c r="L38" s="168"/>
      <c r="M38" s="216"/>
      <c r="O38" s="216"/>
      <c r="P38" s="216"/>
      <c r="Q38" s="216"/>
      <c r="R38" s="216"/>
      <c r="S38" s="216"/>
      <c r="T38" s="216"/>
      <c r="U38" s="216"/>
      <c r="V38" s="216"/>
      <c r="W38" s="216"/>
      <c r="X38" s="216"/>
      <c r="Y38" s="216"/>
      <c r="Z38" s="216"/>
      <c r="AA38" s="216"/>
    </row>
    <row r="39" spans="1:27" s="76" customFormat="1" ht="14.1" customHeight="1">
      <c r="C39" s="26" t="s">
        <v>273</v>
      </c>
      <c r="D39" s="413"/>
      <c r="E39" s="414"/>
      <c r="F39" s="413"/>
      <c r="G39" s="413"/>
      <c r="H39" s="416"/>
      <c r="I39" s="623"/>
      <c r="J39" s="413"/>
      <c r="K39" s="413"/>
      <c r="L39" s="416"/>
      <c r="M39" s="415">
        <f>+M31+M36</f>
        <v>0</v>
      </c>
      <c r="N39" s="413"/>
      <c r="O39" s="415">
        <f t="shared" ref="O39:Z39" si="8">+O31+O36</f>
        <v>0</v>
      </c>
      <c r="P39" s="415">
        <f t="shared" si="8"/>
        <v>0</v>
      </c>
      <c r="Q39" s="415">
        <f t="shared" si="8"/>
        <v>0</v>
      </c>
      <c r="R39" s="415">
        <f t="shared" si="8"/>
        <v>0</v>
      </c>
      <c r="S39" s="415">
        <f t="shared" si="8"/>
        <v>0</v>
      </c>
      <c r="T39" s="415">
        <f t="shared" si="8"/>
        <v>0</v>
      </c>
      <c r="U39" s="415">
        <f t="shared" si="8"/>
        <v>0</v>
      </c>
      <c r="V39" s="415">
        <f t="shared" si="8"/>
        <v>0</v>
      </c>
      <c r="W39" s="415">
        <f t="shared" si="8"/>
        <v>0</v>
      </c>
      <c r="X39" s="415">
        <f t="shared" si="8"/>
        <v>0</v>
      </c>
      <c r="Y39" s="415">
        <f t="shared" si="8"/>
        <v>0</v>
      </c>
      <c r="Z39" s="415">
        <f t="shared" si="8"/>
        <v>0</v>
      </c>
      <c r="AA39" s="150"/>
    </row>
  </sheetData>
  <sheetProtection password="DCA9" sheet="1" objects="1" scenarios="1"/>
  <mergeCells count="3">
    <mergeCell ref="C12:C13"/>
    <mergeCell ref="C4:Q5"/>
    <mergeCell ref="C8:Q9"/>
  </mergeCells>
  <printOptions horizontalCentered="1"/>
  <pageMargins left="0.39370078740157483" right="0.39370078740157483" top="0.39370078740157483" bottom="0.39370078740157483" header="0" footer="0"/>
  <pageSetup paperSize="9" scale="10" orientation="landscape" r:id="rId1"/>
</worksheet>
</file>

<file path=xl/worksheets/sheet14.xml><?xml version="1.0" encoding="utf-8"?>
<worksheet xmlns="http://schemas.openxmlformats.org/spreadsheetml/2006/main" xmlns:r="http://schemas.openxmlformats.org/officeDocument/2006/relationships">
  <sheetPr codeName="Sheet12">
    <tabColor rgb="FF66FF33"/>
    <pageSetUpPr fitToPage="1"/>
  </sheetPr>
  <dimension ref="B1:W54"/>
  <sheetViews>
    <sheetView showGridLines="0" workbookViewId="0">
      <pane ySplit="22" topLeftCell="A50" activePane="bottomLeft" state="frozen"/>
      <selection pane="bottomLeft" activeCell="K21" sqref="K21:V21"/>
    </sheetView>
  </sheetViews>
  <sheetFormatPr defaultRowHeight="14.1" customHeight="1"/>
  <cols>
    <col min="1" max="2" width="1.83203125" style="1" customWidth="1"/>
    <col min="3" max="3" width="51.1640625" style="10" customWidth="1"/>
    <col min="4" max="4" width="1.83203125" style="209" customWidth="1"/>
    <col min="5" max="5" width="9.83203125" style="393" customWidth="1"/>
    <col min="6" max="6" width="1.83203125" style="209" customWidth="1"/>
    <col min="7" max="8" width="3.83203125" style="209" customWidth="1"/>
    <col min="9" max="9" width="12.83203125" style="216" customWidth="1"/>
    <col min="10" max="10" width="1.83203125" style="215" customWidth="1"/>
    <col min="11" max="22" width="12.83203125" style="216" customWidth="1"/>
    <col min="23" max="23" width="1.83203125" style="216" customWidth="1"/>
    <col min="24" max="16384" width="9.33203125" style="1"/>
  </cols>
  <sheetData>
    <row r="1" spans="2:23" s="22" customFormat="1" ht="14.1" customHeight="1">
      <c r="B1" s="77"/>
      <c r="C1" s="6"/>
      <c r="D1" s="166"/>
      <c r="E1" s="388"/>
      <c r="F1" s="166"/>
      <c r="G1" s="166"/>
      <c r="H1" s="168"/>
      <c r="I1" s="167"/>
      <c r="J1" s="165"/>
      <c r="K1" s="167"/>
      <c r="L1" s="167"/>
      <c r="M1" s="167"/>
      <c r="N1" s="167"/>
      <c r="O1" s="167"/>
      <c r="P1" s="167"/>
      <c r="Q1" s="167"/>
      <c r="R1" s="167"/>
      <c r="S1" s="167"/>
      <c r="T1" s="167"/>
      <c r="U1" s="167"/>
      <c r="V1" s="167"/>
      <c r="W1" s="167"/>
    </row>
    <row r="2" spans="2:23" ht="14.1" customHeight="1">
      <c r="C2" s="101" t="s">
        <v>10</v>
      </c>
      <c r="D2" s="104"/>
      <c r="E2" s="403"/>
      <c r="F2" s="104"/>
      <c r="G2" s="104"/>
      <c r="H2" s="551"/>
      <c r="I2" s="556"/>
      <c r="J2" s="404"/>
      <c r="K2" s="557"/>
      <c r="L2" s="557"/>
      <c r="M2" s="557"/>
      <c r="N2" s="557"/>
      <c r="O2" s="557"/>
      <c r="P2" s="405"/>
      <c r="Q2" s="170"/>
      <c r="R2" s="170"/>
      <c r="S2" s="170"/>
      <c r="T2" s="170"/>
      <c r="U2" s="170"/>
      <c r="V2" s="170"/>
      <c r="W2" s="170"/>
    </row>
    <row r="3" spans="2:23" s="420" customFormat="1" ht="14.1" customHeight="1">
      <c r="C3" s="827" t="s">
        <v>288</v>
      </c>
      <c r="D3" s="821"/>
      <c r="E3" s="821"/>
      <c r="F3" s="821"/>
      <c r="G3" s="821"/>
      <c r="H3" s="821"/>
      <c r="I3" s="821"/>
      <c r="J3" s="821"/>
      <c r="K3" s="821"/>
      <c r="L3" s="821"/>
      <c r="M3" s="821"/>
      <c r="N3" s="821"/>
      <c r="O3" s="821"/>
      <c r="P3" s="822"/>
      <c r="Q3" s="423"/>
      <c r="R3" s="423"/>
      <c r="S3" s="423"/>
      <c r="T3" s="423"/>
      <c r="U3" s="423"/>
      <c r="V3" s="423"/>
      <c r="W3" s="423"/>
    </row>
    <row r="4" spans="2:23" s="420" customFormat="1" ht="14.1" customHeight="1">
      <c r="C4" s="881"/>
      <c r="D4" s="821"/>
      <c r="E4" s="821"/>
      <c r="F4" s="821"/>
      <c r="G4" s="821"/>
      <c r="H4" s="821"/>
      <c r="I4" s="821"/>
      <c r="J4" s="821"/>
      <c r="K4" s="821"/>
      <c r="L4" s="821"/>
      <c r="M4" s="821"/>
      <c r="N4" s="821"/>
      <c r="O4" s="821"/>
      <c r="P4" s="822"/>
      <c r="Q4" s="423"/>
      <c r="R4" s="423"/>
      <c r="S4" s="423"/>
      <c r="T4" s="423"/>
      <c r="U4" s="423"/>
      <c r="V4" s="423"/>
      <c r="W4" s="423"/>
    </row>
    <row r="5" spans="2:23" ht="14.1" customHeight="1">
      <c r="C5" s="383"/>
      <c r="D5" s="406"/>
      <c r="E5" s="406"/>
      <c r="F5" s="406"/>
      <c r="G5" s="406"/>
      <c r="H5" s="406"/>
      <c r="I5" s="406"/>
      <c r="J5" s="168"/>
      <c r="K5" s="170"/>
      <c r="L5" s="170"/>
      <c r="M5" s="170"/>
      <c r="N5" s="170"/>
      <c r="O5" s="170"/>
      <c r="P5" s="407"/>
      <c r="Q5" s="170"/>
      <c r="R5" s="170"/>
      <c r="S5" s="170"/>
      <c r="T5" s="170"/>
      <c r="U5" s="170"/>
      <c r="V5" s="170"/>
      <c r="W5" s="170"/>
    </row>
    <row r="6" spans="2:23" s="420" customFormat="1" ht="14.1" customHeight="1">
      <c r="C6" s="421" t="s">
        <v>283</v>
      </c>
      <c r="D6" s="435"/>
      <c r="E6" s="435"/>
      <c r="F6" s="435"/>
      <c r="G6" s="435"/>
      <c r="H6" s="435"/>
      <c r="I6" s="435"/>
      <c r="J6" s="422"/>
      <c r="K6" s="423"/>
      <c r="L6" s="423"/>
      <c r="M6" s="423"/>
      <c r="N6" s="423"/>
      <c r="O6" s="423"/>
      <c r="P6" s="433"/>
      <c r="Q6" s="423"/>
      <c r="R6" s="423"/>
      <c r="S6" s="423"/>
      <c r="T6" s="423"/>
      <c r="U6" s="423"/>
      <c r="V6" s="423"/>
      <c r="W6" s="423"/>
    </row>
    <row r="7" spans="2:23" s="420" customFormat="1" ht="14.1" customHeight="1">
      <c r="C7" s="421" t="s">
        <v>284</v>
      </c>
      <c r="D7" s="425"/>
      <c r="E7" s="426"/>
      <c r="F7" s="425"/>
      <c r="G7" s="425"/>
      <c r="H7" s="427"/>
      <c r="I7" s="555"/>
      <c r="J7" s="422"/>
      <c r="K7" s="423"/>
      <c r="L7" s="423"/>
      <c r="M7" s="423"/>
      <c r="N7" s="423"/>
      <c r="O7" s="423"/>
      <c r="P7" s="433"/>
      <c r="Q7" s="423"/>
      <c r="R7" s="423"/>
      <c r="S7" s="423"/>
      <c r="T7" s="423"/>
      <c r="U7" s="423"/>
      <c r="V7" s="423"/>
      <c r="W7" s="423"/>
    </row>
    <row r="8" spans="2:23" s="420" customFormat="1" ht="14.1" customHeight="1">
      <c r="C8" s="421"/>
      <c r="D8" s="425"/>
      <c r="E8" s="426"/>
      <c r="F8" s="425"/>
      <c r="G8" s="425"/>
      <c r="H8" s="427"/>
      <c r="I8" s="555"/>
      <c r="J8" s="422"/>
      <c r="K8" s="423"/>
      <c r="L8" s="423"/>
      <c r="M8" s="423"/>
      <c r="N8" s="423"/>
      <c r="O8" s="423"/>
      <c r="P8" s="433"/>
      <c r="Q8" s="423"/>
      <c r="R8" s="423"/>
      <c r="S8" s="423"/>
      <c r="T8" s="423"/>
      <c r="U8" s="423"/>
      <c r="V8" s="423"/>
      <c r="W8" s="423"/>
    </row>
    <row r="9" spans="2:23" s="420" customFormat="1" ht="14.1" customHeight="1">
      <c r="C9" s="421" t="s">
        <v>285</v>
      </c>
      <c r="D9" s="435"/>
      <c r="E9" s="435"/>
      <c r="F9" s="435"/>
      <c r="G9" s="435"/>
      <c r="H9" s="435"/>
      <c r="I9" s="435"/>
      <c r="J9" s="422"/>
      <c r="K9" s="423"/>
      <c r="L9" s="423"/>
      <c r="M9" s="423"/>
      <c r="N9" s="423"/>
      <c r="O9" s="423"/>
      <c r="P9" s="433"/>
      <c r="Q9" s="423"/>
      <c r="R9" s="423"/>
      <c r="S9" s="423"/>
      <c r="T9" s="423"/>
      <c r="U9" s="423"/>
      <c r="V9" s="423"/>
      <c r="W9" s="423"/>
    </row>
    <row r="10" spans="2:23" s="420" customFormat="1" ht="12">
      <c r="C10" s="882" t="s">
        <v>287</v>
      </c>
      <c r="D10" s="821"/>
      <c r="E10" s="821"/>
      <c r="F10" s="821"/>
      <c r="G10" s="821"/>
      <c r="H10" s="821"/>
      <c r="I10" s="821"/>
      <c r="J10" s="821"/>
      <c r="K10" s="821"/>
      <c r="L10" s="821"/>
      <c r="M10" s="821"/>
      <c r="N10" s="821"/>
      <c r="O10" s="821"/>
      <c r="P10" s="822"/>
      <c r="Q10" s="423"/>
      <c r="R10" s="423"/>
      <c r="S10" s="423"/>
      <c r="T10" s="423"/>
      <c r="U10" s="423"/>
      <c r="V10" s="423"/>
      <c r="W10" s="423"/>
    </row>
    <row r="11" spans="2:23" s="420" customFormat="1" ht="12">
      <c r="C11" s="881"/>
      <c r="D11" s="821"/>
      <c r="E11" s="821"/>
      <c r="F11" s="821"/>
      <c r="G11" s="821"/>
      <c r="H11" s="821"/>
      <c r="I11" s="821"/>
      <c r="J11" s="821"/>
      <c r="K11" s="821"/>
      <c r="L11" s="821"/>
      <c r="M11" s="821"/>
      <c r="N11" s="821"/>
      <c r="O11" s="821"/>
      <c r="P11" s="822"/>
      <c r="Q11" s="423"/>
      <c r="R11" s="423"/>
      <c r="S11" s="423"/>
      <c r="T11" s="423"/>
      <c r="U11" s="423"/>
      <c r="V11" s="423"/>
      <c r="W11" s="423"/>
    </row>
    <row r="12" spans="2:23" s="420" customFormat="1" ht="12">
      <c r="C12" s="881"/>
      <c r="D12" s="821"/>
      <c r="E12" s="821"/>
      <c r="F12" s="821"/>
      <c r="G12" s="821"/>
      <c r="H12" s="821"/>
      <c r="I12" s="821"/>
      <c r="J12" s="821"/>
      <c r="K12" s="821"/>
      <c r="L12" s="821"/>
      <c r="M12" s="821"/>
      <c r="N12" s="821"/>
      <c r="O12" s="821"/>
      <c r="P12" s="822"/>
      <c r="Q12" s="423"/>
      <c r="R12" s="423"/>
      <c r="S12" s="423"/>
      <c r="T12" s="423"/>
      <c r="U12" s="423"/>
      <c r="V12" s="423"/>
      <c r="W12" s="423"/>
    </row>
    <row r="13" spans="2:23" s="420" customFormat="1" ht="12">
      <c r="C13" s="881"/>
      <c r="D13" s="883"/>
      <c r="E13" s="883"/>
      <c r="F13" s="883"/>
      <c r="G13" s="883"/>
      <c r="H13" s="883"/>
      <c r="I13" s="883"/>
      <c r="J13" s="883"/>
      <c r="K13" s="883"/>
      <c r="L13" s="883"/>
      <c r="M13" s="883"/>
      <c r="N13" s="883"/>
      <c r="O13" s="883"/>
      <c r="P13" s="822"/>
      <c r="Q13" s="423"/>
      <c r="R13" s="423"/>
      <c r="S13" s="423"/>
      <c r="T13" s="423"/>
      <c r="U13" s="423"/>
      <c r="V13" s="423"/>
      <c r="W13" s="423"/>
    </row>
    <row r="14" spans="2:23" ht="14.1" customHeight="1">
      <c r="C14" s="553"/>
      <c r="D14" s="552"/>
      <c r="E14" s="387"/>
      <c r="F14" s="552"/>
      <c r="G14" s="552"/>
      <c r="H14" s="552"/>
      <c r="I14" s="178"/>
      <c r="J14" s="168"/>
      <c r="K14" s="170"/>
      <c r="L14" s="170"/>
      <c r="M14" s="170"/>
      <c r="N14" s="170"/>
      <c r="O14" s="170"/>
      <c r="P14" s="407"/>
      <c r="Q14" s="170"/>
      <c r="R14" s="170"/>
      <c r="S14" s="170"/>
      <c r="T14" s="170"/>
      <c r="U14" s="170"/>
      <c r="V14" s="170"/>
      <c r="W14" s="170"/>
    </row>
    <row r="15" spans="2:23" ht="14.1" customHeight="1">
      <c r="C15" s="554" t="s">
        <v>289</v>
      </c>
      <c r="D15" s="435"/>
      <c r="E15" s="435"/>
      <c r="F15" s="435"/>
      <c r="G15" s="435"/>
      <c r="H15" s="435"/>
      <c r="I15" s="435"/>
      <c r="J15" s="168"/>
      <c r="K15" s="170"/>
      <c r="L15" s="170"/>
      <c r="M15" s="170"/>
      <c r="N15" s="170"/>
      <c r="O15" s="170"/>
      <c r="P15" s="407"/>
      <c r="Q15" s="170"/>
      <c r="R15" s="170"/>
      <c r="S15" s="170"/>
      <c r="T15" s="170"/>
      <c r="U15" s="170"/>
      <c r="V15" s="170"/>
      <c r="W15" s="170"/>
    </row>
    <row r="16" spans="2:23" ht="14.1" customHeight="1">
      <c r="C16" s="553"/>
      <c r="D16" s="552"/>
      <c r="E16" s="387"/>
      <c r="F16" s="552"/>
      <c r="G16" s="552"/>
      <c r="H16" s="552"/>
      <c r="I16" s="178"/>
      <c r="J16" s="168"/>
      <c r="K16" s="170"/>
      <c r="L16" s="170"/>
      <c r="M16" s="170"/>
      <c r="N16" s="170"/>
      <c r="O16" s="170"/>
      <c r="P16" s="407"/>
      <c r="Q16" s="170"/>
      <c r="R16" s="170"/>
      <c r="S16" s="170"/>
      <c r="T16" s="170"/>
      <c r="U16" s="170"/>
      <c r="V16" s="170"/>
      <c r="W16" s="170"/>
    </row>
    <row r="17" spans="2:23" ht="14.1" customHeight="1">
      <c r="C17" s="561" t="s">
        <v>286</v>
      </c>
      <c r="D17" s="562"/>
      <c r="E17" s="562"/>
      <c r="F17" s="562"/>
      <c r="G17" s="562"/>
      <c r="H17" s="562"/>
      <c r="I17" s="562"/>
      <c r="J17" s="558"/>
      <c r="K17" s="559"/>
      <c r="L17" s="559"/>
      <c r="M17" s="559"/>
      <c r="N17" s="559"/>
      <c r="O17" s="559"/>
      <c r="P17" s="560"/>
      <c r="Q17" s="170"/>
      <c r="R17" s="170"/>
      <c r="S17" s="170"/>
      <c r="T17" s="170"/>
      <c r="U17" s="170"/>
      <c r="V17" s="170"/>
      <c r="W17" s="170"/>
    </row>
    <row r="18" spans="2:23" ht="14.1" customHeight="1">
      <c r="C18" s="406"/>
      <c r="D18" s="406"/>
      <c r="E18" s="406"/>
      <c r="F18" s="406"/>
      <c r="G18" s="406"/>
      <c r="H18" s="406"/>
      <c r="I18" s="406"/>
      <c r="J18" s="168"/>
      <c r="K18" s="170"/>
      <c r="L18" s="170"/>
      <c r="M18" s="170"/>
      <c r="N18" s="170"/>
      <c r="O18" s="170"/>
      <c r="P18" s="170"/>
      <c r="Q18" s="170"/>
      <c r="R18" s="170"/>
      <c r="S18" s="170"/>
      <c r="T18" s="170"/>
      <c r="U18" s="170"/>
      <c r="V18" s="170"/>
      <c r="W18" s="170"/>
    </row>
    <row r="19" spans="2:23" ht="14.1" customHeight="1">
      <c r="C19" s="1"/>
      <c r="D19" s="168"/>
      <c r="E19" s="387"/>
      <c r="F19" s="168"/>
      <c r="G19" s="168"/>
      <c r="H19" s="168"/>
      <c r="I19" s="170"/>
      <c r="J19" s="168"/>
      <c r="K19" s="170"/>
      <c r="L19" s="170"/>
      <c r="M19" s="170"/>
      <c r="N19" s="170"/>
      <c r="O19" s="170"/>
      <c r="P19" s="170"/>
      <c r="Q19" s="170"/>
      <c r="R19" s="170"/>
      <c r="S19" s="170"/>
      <c r="T19" s="170"/>
      <c r="U19" s="170"/>
      <c r="V19" s="170"/>
      <c r="W19" s="170"/>
    </row>
    <row r="20" spans="2:23" ht="14.1" customHeight="1">
      <c r="C20" s="879" t="s">
        <v>266</v>
      </c>
      <c r="D20" s="173"/>
      <c r="E20" s="385"/>
      <c r="F20" s="173"/>
      <c r="G20" s="173"/>
      <c r="H20" s="168"/>
      <c r="I20" s="174" t="s">
        <v>0</v>
      </c>
      <c r="J20" s="173"/>
      <c r="K20" s="175" t="s">
        <v>4</v>
      </c>
      <c r="L20" s="175" t="s">
        <v>4</v>
      </c>
      <c r="M20" s="175" t="s">
        <v>4</v>
      </c>
      <c r="N20" s="175" t="s">
        <v>4</v>
      </c>
      <c r="O20" s="175" t="s">
        <v>4</v>
      </c>
      <c r="P20" s="175" t="s">
        <v>4</v>
      </c>
      <c r="Q20" s="175" t="s">
        <v>4</v>
      </c>
      <c r="R20" s="175" t="s">
        <v>4</v>
      </c>
      <c r="S20" s="175" t="s">
        <v>4</v>
      </c>
      <c r="T20" s="175" t="s">
        <v>4</v>
      </c>
      <c r="U20" s="175" t="s">
        <v>4</v>
      </c>
      <c r="V20" s="175" t="s">
        <v>4</v>
      </c>
      <c r="W20" s="170"/>
    </row>
    <row r="21" spans="2:23" s="3" customFormat="1" ht="14.1" customHeight="1">
      <c r="C21" s="880"/>
      <c r="D21" s="168"/>
      <c r="E21" s="386" t="s">
        <v>2</v>
      </c>
      <c r="F21" s="168"/>
      <c r="G21" s="168"/>
      <c r="H21" s="168"/>
      <c r="I21" s="176" t="s">
        <v>11</v>
      </c>
      <c r="J21" s="168"/>
      <c r="K21" s="646">
        <f>+'Objective 1'!AB8</f>
        <v>0</v>
      </c>
      <c r="L21" s="646">
        <f>+'Objective 1'!AC8</f>
        <v>31</v>
      </c>
      <c r="M21" s="646">
        <f>+'Objective 1'!AD8</f>
        <v>62</v>
      </c>
      <c r="N21" s="646">
        <f>+'Objective 1'!AE8</f>
        <v>93</v>
      </c>
      <c r="O21" s="646">
        <f>+'Objective 1'!AF8</f>
        <v>124</v>
      </c>
      <c r="P21" s="646">
        <f>+'Objective 1'!AG8</f>
        <v>155</v>
      </c>
      <c r="Q21" s="646">
        <f>+'Objective 1'!AH8</f>
        <v>186</v>
      </c>
      <c r="R21" s="646">
        <f>+'Objective 1'!AI8</f>
        <v>217</v>
      </c>
      <c r="S21" s="646">
        <f>+'Objective 1'!AJ8</f>
        <v>248</v>
      </c>
      <c r="T21" s="646">
        <f>+'Objective 1'!AK8</f>
        <v>279</v>
      </c>
      <c r="U21" s="646">
        <f>+'Objective 1'!AL8</f>
        <v>310</v>
      </c>
      <c r="V21" s="646">
        <f>+'Objective 1'!AM8</f>
        <v>341</v>
      </c>
      <c r="W21" s="170"/>
    </row>
    <row r="22" spans="2:23" s="3" customFormat="1" ht="14.1" customHeight="1">
      <c r="C22" s="21"/>
      <c r="D22" s="168"/>
      <c r="E22" s="387"/>
      <c r="F22" s="168"/>
      <c r="G22" s="168"/>
      <c r="H22" s="168"/>
      <c r="I22" s="178"/>
      <c r="J22" s="168"/>
      <c r="K22" s="178"/>
      <c r="L22" s="178"/>
      <c r="M22" s="178"/>
      <c r="N22" s="178"/>
      <c r="O22" s="178"/>
      <c r="P22" s="178"/>
      <c r="Q22" s="178"/>
      <c r="R22" s="178"/>
      <c r="S22" s="178"/>
      <c r="T22" s="178"/>
      <c r="U22" s="178"/>
      <c r="V22" s="178"/>
      <c r="W22" s="170"/>
    </row>
    <row r="23" spans="2:23" ht="14.1" customHeight="1" thickBot="1">
      <c r="C23" s="1"/>
      <c r="D23" s="173"/>
      <c r="E23" s="389"/>
      <c r="F23" s="173"/>
      <c r="G23" s="173"/>
      <c r="H23" s="168"/>
      <c r="I23" s="172"/>
      <c r="J23" s="168"/>
      <c r="K23" s="172"/>
      <c r="L23" s="172"/>
      <c r="M23" s="172"/>
      <c r="N23" s="172"/>
      <c r="O23" s="172"/>
      <c r="P23" s="172"/>
      <c r="Q23" s="172"/>
      <c r="R23" s="172"/>
      <c r="S23" s="172"/>
      <c r="T23" s="172"/>
      <c r="U23" s="172"/>
      <c r="V23" s="172"/>
      <c r="W23" s="170"/>
    </row>
    <row r="24" spans="2:23" ht="14.1" customHeight="1">
      <c r="B24" s="92"/>
      <c r="C24" s="93"/>
      <c r="D24" s="183"/>
      <c r="E24" s="391"/>
      <c r="F24" s="408"/>
      <c r="G24" s="173"/>
      <c r="H24" s="398"/>
      <c r="I24" s="182"/>
      <c r="J24" s="411"/>
      <c r="K24" s="182"/>
      <c r="L24" s="182"/>
      <c r="M24" s="182"/>
      <c r="N24" s="182"/>
      <c r="O24" s="182"/>
      <c r="P24" s="182"/>
      <c r="Q24" s="182"/>
      <c r="R24" s="182"/>
      <c r="S24" s="182"/>
      <c r="T24" s="182"/>
      <c r="U24" s="182"/>
      <c r="V24" s="182"/>
      <c r="W24" s="184"/>
    </row>
    <row r="25" spans="2:23" ht="14.1" customHeight="1">
      <c r="B25" s="95"/>
      <c r="C25" s="384" t="s">
        <v>137</v>
      </c>
      <c r="D25" s="191"/>
      <c r="E25" s="390"/>
      <c r="F25" s="409"/>
      <c r="G25" s="173"/>
      <c r="H25" s="399"/>
      <c r="I25" s="187">
        <f t="shared" ref="I25:I30" si="0">+SUM(K25:V25)</f>
        <v>0</v>
      </c>
      <c r="J25" s="188"/>
      <c r="K25" s="187">
        <f>+'Objective 1'!AB231</f>
        <v>0</v>
      </c>
      <c r="L25" s="187">
        <f>+'Objective 1'!AC231</f>
        <v>0</v>
      </c>
      <c r="M25" s="187">
        <f>+'Objective 1'!AD231</f>
        <v>0</v>
      </c>
      <c r="N25" s="187">
        <f>+'Objective 1'!AE231</f>
        <v>0</v>
      </c>
      <c r="O25" s="187">
        <f>+'Objective 1'!AF231</f>
        <v>0</v>
      </c>
      <c r="P25" s="187">
        <f>+'Objective 1'!AG231</f>
        <v>0</v>
      </c>
      <c r="Q25" s="187">
        <f>+'Objective 1'!AH231</f>
        <v>0</v>
      </c>
      <c r="R25" s="187">
        <f>+'Objective 1'!AI231</f>
        <v>0</v>
      </c>
      <c r="S25" s="187">
        <f>+'Objective 1'!AJ231</f>
        <v>0</v>
      </c>
      <c r="T25" s="187">
        <f>+'Objective 1'!AK231</f>
        <v>0</v>
      </c>
      <c r="U25" s="187">
        <f>+'Objective 1'!AL231</f>
        <v>0</v>
      </c>
      <c r="V25" s="187">
        <f>+'Objective 1'!AM231</f>
        <v>0</v>
      </c>
      <c r="W25" s="189"/>
    </row>
    <row r="26" spans="2:23" ht="14.1" customHeight="1">
      <c r="B26" s="95"/>
      <c r="C26" s="384" t="s">
        <v>267</v>
      </c>
      <c r="D26" s="191"/>
      <c r="E26" s="390"/>
      <c r="F26" s="409"/>
      <c r="G26" s="173"/>
      <c r="H26" s="399"/>
      <c r="I26" s="187">
        <f t="shared" si="0"/>
        <v>0</v>
      </c>
      <c r="J26" s="188"/>
      <c r="K26" s="187">
        <f>+'Objective 2'!AB231</f>
        <v>0</v>
      </c>
      <c r="L26" s="187">
        <f>+'Objective 2'!AC231</f>
        <v>0</v>
      </c>
      <c r="M26" s="187">
        <f>+'Objective 2'!AD231</f>
        <v>0</v>
      </c>
      <c r="N26" s="187">
        <f>+'Objective 2'!AE231</f>
        <v>0</v>
      </c>
      <c r="O26" s="187">
        <f>+'Objective 2'!AF231</f>
        <v>0</v>
      </c>
      <c r="P26" s="187">
        <f>+'Objective 2'!AG231</f>
        <v>0</v>
      </c>
      <c r="Q26" s="187">
        <f>+'Objective 2'!AH231</f>
        <v>0</v>
      </c>
      <c r="R26" s="187">
        <f>+'Objective 2'!AI231</f>
        <v>0</v>
      </c>
      <c r="S26" s="187">
        <f>+'Objective 2'!AJ231</f>
        <v>0</v>
      </c>
      <c r="T26" s="187">
        <f>+'Objective 2'!AK231</f>
        <v>0</v>
      </c>
      <c r="U26" s="187">
        <f>+'Objective 2'!AL231</f>
        <v>0</v>
      </c>
      <c r="V26" s="187">
        <f>+'Objective 2'!AM231</f>
        <v>0</v>
      </c>
      <c r="W26" s="189"/>
    </row>
    <row r="27" spans="2:23" ht="14.1" customHeight="1">
      <c r="B27" s="95"/>
      <c r="C27" s="384" t="s">
        <v>268</v>
      </c>
      <c r="D27" s="191"/>
      <c r="E27" s="390"/>
      <c r="F27" s="409"/>
      <c r="G27" s="173"/>
      <c r="H27" s="399"/>
      <c r="I27" s="187">
        <f t="shared" si="0"/>
        <v>0</v>
      </c>
      <c r="J27" s="188"/>
      <c r="K27" s="187">
        <f>+'Objective 3'!AB231</f>
        <v>0</v>
      </c>
      <c r="L27" s="187">
        <f>+'Objective 3'!AC231</f>
        <v>0</v>
      </c>
      <c r="M27" s="187">
        <f>+'Objective 3'!AD231</f>
        <v>0</v>
      </c>
      <c r="N27" s="187">
        <f>+'Objective 3'!AE231</f>
        <v>0</v>
      </c>
      <c r="O27" s="187">
        <f>+'Objective 3'!AF231</f>
        <v>0</v>
      </c>
      <c r="P27" s="187">
        <f>+'Objective 3'!AG231</f>
        <v>0</v>
      </c>
      <c r="Q27" s="187">
        <f>+'Objective 3'!AH231</f>
        <v>0</v>
      </c>
      <c r="R27" s="187">
        <f>+'Objective 3'!AI231</f>
        <v>0</v>
      </c>
      <c r="S27" s="187">
        <f>+'Objective 3'!AJ231</f>
        <v>0</v>
      </c>
      <c r="T27" s="187">
        <f>+'Objective 3'!AK231</f>
        <v>0</v>
      </c>
      <c r="U27" s="187">
        <f>+'Objective 3'!AL231</f>
        <v>0</v>
      </c>
      <c r="V27" s="187">
        <f>+'Objective 3'!AM231</f>
        <v>0</v>
      </c>
      <c r="W27" s="189"/>
    </row>
    <row r="28" spans="2:23" ht="14.1" customHeight="1">
      <c r="B28" s="95"/>
      <c r="C28" s="384" t="s">
        <v>269</v>
      </c>
      <c r="D28" s="191"/>
      <c r="E28" s="390"/>
      <c r="F28" s="409"/>
      <c r="G28" s="173"/>
      <c r="H28" s="399"/>
      <c r="I28" s="187">
        <f t="shared" si="0"/>
        <v>0</v>
      </c>
      <c r="J28" s="188"/>
      <c r="K28" s="187">
        <f>+'Objective 4'!AB231</f>
        <v>0</v>
      </c>
      <c r="L28" s="187">
        <f>+'Objective 4'!AC231</f>
        <v>0</v>
      </c>
      <c r="M28" s="187">
        <f>+'Objective 4'!AD231</f>
        <v>0</v>
      </c>
      <c r="N28" s="187">
        <f>+'Objective 4'!AE231</f>
        <v>0</v>
      </c>
      <c r="O28" s="187">
        <f>+'Objective 4'!AF231</f>
        <v>0</v>
      </c>
      <c r="P28" s="187">
        <f>+'Objective 4'!AG231</f>
        <v>0</v>
      </c>
      <c r="Q28" s="187">
        <f>+'Objective 4'!AH231</f>
        <v>0</v>
      </c>
      <c r="R28" s="187">
        <f>+'Objective 4'!AI231</f>
        <v>0</v>
      </c>
      <c r="S28" s="187">
        <f>+'Objective 4'!AJ231</f>
        <v>0</v>
      </c>
      <c r="T28" s="187">
        <f>+'Objective 4'!AK231</f>
        <v>0</v>
      </c>
      <c r="U28" s="187">
        <f>+'Objective 4'!AL231</f>
        <v>0</v>
      </c>
      <c r="V28" s="187">
        <f>+'Objective 4'!AM231</f>
        <v>0</v>
      </c>
      <c r="W28" s="189"/>
    </row>
    <row r="29" spans="2:23" ht="14.1" customHeight="1">
      <c r="B29" s="95"/>
      <c r="C29" s="384" t="s">
        <v>270</v>
      </c>
      <c r="D29" s="191"/>
      <c r="E29" s="390"/>
      <c r="F29" s="409"/>
      <c r="G29" s="173"/>
      <c r="H29" s="399"/>
      <c r="I29" s="187">
        <f t="shared" si="0"/>
        <v>0</v>
      </c>
      <c r="J29" s="188"/>
      <c r="K29" s="187">
        <f>+'Objective 5'!AB231</f>
        <v>0</v>
      </c>
      <c r="L29" s="187">
        <f>+'Objective 5'!AC231</f>
        <v>0</v>
      </c>
      <c r="M29" s="187">
        <f>+'Objective 5'!AD231</f>
        <v>0</v>
      </c>
      <c r="N29" s="187">
        <f>+'Objective 5'!AE231</f>
        <v>0</v>
      </c>
      <c r="O29" s="187">
        <f>+'Objective 5'!AF231</f>
        <v>0</v>
      </c>
      <c r="P29" s="187">
        <f>+'Objective 5'!AG231</f>
        <v>0</v>
      </c>
      <c r="Q29" s="187">
        <f>+'Objective 5'!AH231</f>
        <v>0</v>
      </c>
      <c r="R29" s="187">
        <f>+'Objective 5'!AI231</f>
        <v>0</v>
      </c>
      <c r="S29" s="187">
        <f>+'Objective 5'!AJ231</f>
        <v>0</v>
      </c>
      <c r="T29" s="187">
        <f>+'Objective 5'!AK231</f>
        <v>0</v>
      </c>
      <c r="U29" s="187">
        <f>+'Objective 5'!AL231</f>
        <v>0</v>
      </c>
      <c r="V29" s="187">
        <f>+'Objective 5'!AM231</f>
        <v>0</v>
      </c>
      <c r="W29" s="189"/>
    </row>
    <row r="30" spans="2:23" ht="14.1" customHeight="1">
      <c r="B30" s="95"/>
      <c r="C30" s="384" t="s">
        <v>365</v>
      </c>
      <c r="D30" s="191"/>
      <c r="E30" s="390"/>
      <c r="F30" s="409"/>
      <c r="G30" s="173"/>
      <c r="H30" s="399"/>
      <c r="I30" s="187">
        <f t="shared" si="0"/>
        <v>0</v>
      </c>
      <c r="J30" s="188"/>
      <c r="K30" s="187">
        <f>+'WESSA Office Costs'!AA47</f>
        <v>0</v>
      </c>
      <c r="L30" s="187">
        <f>+'WESSA Office Costs'!AB47</f>
        <v>0</v>
      </c>
      <c r="M30" s="187">
        <f>+'WESSA Office Costs'!AC47</f>
        <v>0</v>
      </c>
      <c r="N30" s="187">
        <f>+'WESSA Office Costs'!AD47</f>
        <v>0</v>
      </c>
      <c r="O30" s="187">
        <f>+'WESSA Office Costs'!AE47</f>
        <v>0</v>
      </c>
      <c r="P30" s="187">
        <f>+'WESSA Office Costs'!AF47</f>
        <v>0</v>
      </c>
      <c r="Q30" s="187">
        <f>+'WESSA Office Costs'!AG47</f>
        <v>0</v>
      </c>
      <c r="R30" s="187">
        <f>+'WESSA Office Costs'!AH47</f>
        <v>0</v>
      </c>
      <c r="S30" s="187">
        <f>+'WESSA Office Costs'!AI47</f>
        <v>0</v>
      </c>
      <c r="T30" s="187">
        <f>+'WESSA Office Costs'!AJ47</f>
        <v>0</v>
      </c>
      <c r="U30" s="187">
        <f>+'WESSA Office Costs'!AK47</f>
        <v>0</v>
      </c>
      <c r="V30" s="187">
        <f>+'WESSA Office Costs'!AL47</f>
        <v>0</v>
      </c>
      <c r="W30" s="189"/>
    </row>
    <row r="31" spans="2:23" ht="14.1" customHeight="1">
      <c r="B31" s="95"/>
      <c r="C31" s="394"/>
      <c r="D31" s="191"/>
      <c r="E31" s="395"/>
      <c r="F31" s="409"/>
      <c r="G31" s="173"/>
      <c r="H31" s="399"/>
      <c r="I31" s="396">
        <f>SUM(I25:I30)</f>
        <v>0</v>
      </c>
      <c r="J31" s="188"/>
      <c r="K31" s="396">
        <f t="shared" ref="K31:V31" si="1">SUM(K25:K30)</f>
        <v>0</v>
      </c>
      <c r="L31" s="396">
        <f t="shared" si="1"/>
        <v>0</v>
      </c>
      <c r="M31" s="396">
        <f t="shared" si="1"/>
        <v>0</v>
      </c>
      <c r="N31" s="396">
        <f t="shared" si="1"/>
        <v>0</v>
      </c>
      <c r="O31" s="396">
        <f t="shared" si="1"/>
        <v>0</v>
      </c>
      <c r="P31" s="396">
        <f t="shared" si="1"/>
        <v>0</v>
      </c>
      <c r="Q31" s="396">
        <f t="shared" si="1"/>
        <v>0</v>
      </c>
      <c r="R31" s="396">
        <f t="shared" si="1"/>
        <v>0</v>
      </c>
      <c r="S31" s="396">
        <f t="shared" si="1"/>
        <v>0</v>
      </c>
      <c r="T31" s="396">
        <f t="shared" si="1"/>
        <v>0</v>
      </c>
      <c r="U31" s="396">
        <f t="shared" si="1"/>
        <v>0</v>
      </c>
      <c r="V31" s="396">
        <f t="shared" si="1"/>
        <v>0</v>
      </c>
      <c r="W31" s="189"/>
    </row>
    <row r="32" spans="2:23" ht="14.1" customHeight="1">
      <c r="B32" s="95"/>
      <c r="C32" s="85"/>
      <c r="D32" s="191"/>
      <c r="E32" s="397"/>
      <c r="F32" s="409"/>
      <c r="G32" s="173"/>
      <c r="H32" s="399"/>
      <c r="I32" s="190"/>
      <c r="J32" s="188"/>
      <c r="K32" s="190"/>
      <c r="L32" s="190"/>
      <c r="M32" s="190"/>
      <c r="N32" s="190"/>
      <c r="O32" s="190"/>
      <c r="P32" s="190"/>
      <c r="Q32" s="190"/>
      <c r="R32" s="190"/>
      <c r="S32" s="190"/>
      <c r="T32" s="190"/>
      <c r="U32" s="190"/>
      <c r="V32" s="190"/>
      <c r="W32" s="189"/>
    </row>
    <row r="33" spans="2:23" ht="14.1" customHeight="1">
      <c r="B33" s="95"/>
      <c r="C33" s="85"/>
      <c r="D33" s="191"/>
      <c r="E33" s="397"/>
      <c r="F33" s="409"/>
      <c r="G33" s="173"/>
      <c r="H33" s="399"/>
      <c r="I33" s="190"/>
      <c r="J33" s="188"/>
      <c r="K33" s="190"/>
      <c r="L33" s="190"/>
      <c r="M33" s="190"/>
      <c r="N33" s="190"/>
      <c r="O33" s="190"/>
      <c r="P33" s="190"/>
      <c r="Q33" s="190"/>
      <c r="R33" s="190"/>
      <c r="S33" s="190"/>
      <c r="T33" s="190"/>
      <c r="U33" s="190"/>
      <c r="V33" s="190"/>
      <c r="W33" s="189"/>
    </row>
    <row r="34" spans="2:23" ht="14.1" customHeight="1">
      <c r="B34" s="95"/>
      <c r="C34" s="4" t="s">
        <v>271</v>
      </c>
      <c r="D34" s="191"/>
      <c r="E34" s="397"/>
      <c r="F34" s="409"/>
      <c r="G34" s="173"/>
      <c r="H34" s="399"/>
      <c r="I34" s="401">
        <f>+I31</f>
        <v>0</v>
      </c>
      <c r="J34" s="191"/>
      <c r="K34" s="401">
        <f t="shared" ref="K34:V34" si="2">+K31</f>
        <v>0</v>
      </c>
      <c r="L34" s="401">
        <f t="shared" si="2"/>
        <v>0</v>
      </c>
      <c r="M34" s="401">
        <f t="shared" si="2"/>
        <v>0</v>
      </c>
      <c r="N34" s="401">
        <f t="shared" si="2"/>
        <v>0</v>
      </c>
      <c r="O34" s="401">
        <f t="shared" si="2"/>
        <v>0</v>
      </c>
      <c r="P34" s="401">
        <f t="shared" si="2"/>
        <v>0</v>
      </c>
      <c r="Q34" s="401">
        <f t="shared" si="2"/>
        <v>0</v>
      </c>
      <c r="R34" s="401">
        <f t="shared" si="2"/>
        <v>0</v>
      </c>
      <c r="S34" s="401">
        <f t="shared" si="2"/>
        <v>0</v>
      </c>
      <c r="T34" s="401">
        <f t="shared" si="2"/>
        <v>0</v>
      </c>
      <c r="U34" s="401">
        <f t="shared" si="2"/>
        <v>0</v>
      </c>
      <c r="V34" s="401">
        <f t="shared" si="2"/>
        <v>0</v>
      </c>
      <c r="W34" s="189"/>
    </row>
    <row r="35" spans="2:23" ht="14.25" customHeight="1">
      <c r="B35" s="95"/>
      <c r="C35" s="418"/>
      <c r="D35" s="191"/>
      <c r="E35" s="397"/>
      <c r="F35" s="409"/>
      <c r="G35" s="173"/>
      <c r="H35" s="399"/>
      <c r="I35" s="419"/>
      <c r="J35" s="191"/>
      <c r="K35" s="419"/>
      <c r="L35" s="419"/>
      <c r="M35" s="419"/>
      <c r="N35" s="419"/>
      <c r="O35" s="419"/>
      <c r="P35" s="419"/>
      <c r="Q35" s="419"/>
      <c r="R35" s="419"/>
      <c r="S35" s="419"/>
      <c r="T35" s="419"/>
      <c r="U35" s="419"/>
      <c r="V35" s="419"/>
      <c r="W35" s="189"/>
    </row>
    <row r="36" spans="2:23" ht="14.25" customHeight="1">
      <c r="B36" s="95"/>
      <c r="C36" s="418"/>
      <c r="D36" s="191"/>
      <c r="E36" s="397"/>
      <c r="F36" s="409"/>
      <c r="G36" s="173"/>
      <c r="H36" s="399"/>
      <c r="I36" s="419"/>
      <c r="J36" s="191"/>
      <c r="K36" s="419"/>
      <c r="L36" s="419"/>
      <c r="M36" s="419"/>
      <c r="N36" s="419"/>
      <c r="O36" s="419"/>
      <c r="P36" s="419"/>
      <c r="Q36" s="419"/>
      <c r="R36" s="419"/>
      <c r="S36" s="419"/>
      <c r="T36" s="419"/>
      <c r="U36" s="419"/>
      <c r="V36" s="419"/>
      <c r="W36" s="189"/>
    </row>
    <row r="37" spans="2:23" ht="14.1" customHeight="1">
      <c r="B37" s="95"/>
      <c r="C37" s="20" t="s">
        <v>3</v>
      </c>
      <c r="D37" s="417"/>
      <c r="E37" s="390">
        <v>0.01</v>
      </c>
      <c r="F37" s="185"/>
      <c r="G37" s="197"/>
      <c r="H37" s="399"/>
      <c r="I37" s="187">
        <f>+SUM(K37:V37)</f>
        <v>0</v>
      </c>
      <c r="J37" s="188"/>
      <c r="K37" s="187">
        <f>+'Audit &amp; Management Fees'!O30</f>
        <v>0</v>
      </c>
      <c r="L37" s="187">
        <f>+'Audit &amp; Management Fees'!P30</f>
        <v>0</v>
      </c>
      <c r="M37" s="187">
        <f>+'Audit &amp; Management Fees'!Q30</f>
        <v>0</v>
      </c>
      <c r="N37" s="187">
        <f>+'Audit &amp; Management Fees'!R30</f>
        <v>0</v>
      </c>
      <c r="O37" s="187">
        <f>+'Audit &amp; Management Fees'!S30</f>
        <v>0</v>
      </c>
      <c r="P37" s="187">
        <f>+'Audit &amp; Management Fees'!T30</f>
        <v>0</v>
      </c>
      <c r="Q37" s="187">
        <f>+'Audit &amp; Management Fees'!U30</f>
        <v>0</v>
      </c>
      <c r="R37" s="187">
        <f>+'Audit &amp; Management Fees'!V30</f>
        <v>0</v>
      </c>
      <c r="S37" s="187">
        <f>+'Audit &amp; Management Fees'!W30</f>
        <v>0</v>
      </c>
      <c r="T37" s="187">
        <f>+'Audit &amp; Management Fees'!X30</f>
        <v>0</v>
      </c>
      <c r="U37" s="187">
        <f>+'Audit &amp; Management Fees'!Y30</f>
        <v>0</v>
      </c>
      <c r="V37" s="187">
        <f>+'Audit &amp; Management Fees'!Z30</f>
        <v>0</v>
      </c>
      <c r="W37" s="189"/>
    </row>
    <row r="38" spans="2:23" ht="14.1" customHeight="1">
      <c r="B38" s="95"/>
      <c r="C38" s="394"/>
      <c r="D38" s="191"/>
      <c r="E38" s="395"/>
      <c r="F38" s="409"/>
      <c r="G38" s="173"/>
      <c r="H38" s="399"/>
      <c r="I38" s="396">
        <f>SUM(I37)</f>
        <v>0</v>
      </c>
      <c r="J38" s="188"/>
      <c r="K38" s="396">
        <f t="shared" ref="K38:V38" si="3">SUM(K37)</f>
        <v>0</v>
      </c>
      <c r="L38" s="396">
        <f t="shared" si="3"/>
        <v>0</v>
      </c>
      <c r="M38" s="396">
        <f t="shared" si="3"/>
        <v>0</v>
      </c>
      <c r="N38" s="396">
        <f t="shared" si="3"/>
        <v>0</v>
      </c>
      <c r="O38" s="396">
        <f t="shared" si="3"/>
        <v>0</v>
      </c>
      <c r="P38" s="396">
        <f t="shared" si="3"/>
        <v>0</v>
      </c>
      <c r="Q38" s="396">
        <f t="shared" si="3"/>
        <v>0</v>
      </c>
      <c r="R38" s="396">
        <f t="shared" si="3"/>
        <v>0</v>
      </c>
      <c r="S38" s="396">
        <f t="shared" si="3"/>
        <v>0</v>
      </c>
      <c r="T38" s="396">
        <f t="shared" si="3"/>
        <v>0</v>
      </c>
      <c r="U38" s="396">
        <f t="shared" si="3"/>
        <v>0</v>
      </c>
      <c r="V38" s="396">
        <f t="shared" si="3"/>
        <v>0</v>
      </c>
      <c r="W38" s="189"/>
    </row>
    <row r="39" spans="2:23" s="16" customFormat="1" ht="14.1" customHeight="1">
      <c r="B39" s="96"/>
      <c r="C39" s="85"/>
      <c r="D39" s="417"/>
      <c r="E39" s="397"/>
      <c r="F39" s="185"/>
      <c r="G39" s="197"/>
      <c r="H39" s="399"/>
      <c r="I39" s="190"/>
      <c r="J39" s="191"/>
      <c r="K39" s="190"/>
      <c r="L39" s="190"/>
      <c r="M39" s="190"/>
      <c r="N39" s="190"/>
      <c r="O39" s="190"/>
      <c r="P39" s="190"/>
      <c r="Q39" s="190"/>
      <c r="R39" s="190"/>
      <c r="S39" s="190"/>
      <c r="T39" s="190"/>
      <c r="U39" s="190"/>
      <c r="V39" s="190"/>
      <c r="W39" s="189"/>
    </row>
    <row r="40" spans="2:23" ht="14.1" customHeight="1">
      <c r="B40" s="95"/>
      <c r="C40" s="85"/>
      <c r="D40" s="191"/>
      <c r="E40" s="397"/>
      <c r="F40" s="409"/>
      <c r="G40" s="173"/>
      <c r="H40" s="399"/>
      <c r="I40" s="190"/>
      <c r="J40" s="191"/>
      <c r="K40" s="190"/>
      <c r="L40" s="190"/>
      <c r="M40" s="190"/>
      <c r="N40" s="190"/>
      <c r="O40" s="190"/>
      <c r="P40" s="190"/>
      <c r="Q40" s="190"/>
      <c r="R40" s="190"/>
      <c r="S40" s="190"/>
      <c r="T40" s="190"/>
      <c r="U40" s="190"/>
      <c r="V40" s="190"/>
      <c r="W40" s="412"/>
    </row>
    <row r="41" spans="2:23" ht="14.1" customHeight="1">
      <c r="B41" s="95"/>
      <c r="C41" s="20" t="s">
        <v>73</v>
      </c>
      <c r="D41" s="417"/>
      <c r="E41" s="390">
        <v>0.05</v>
      </c>
      <c r="F41" s="185"/>
      <c r="G41" s="197"/>
      <c r="H41" s="399"/>
      <c r="I41" s="187">
        <f>+SUM(K41:V41)</f>
        <v>0</v>
      </c>
      <c r="J41" s="188"/>
      <c r="K41" s="187">
        <f>+'Audit &amp; Management Fees'!O34</f>
        <v>0</v>
      </c>
      <c r="L41" s="187">
        <f>+'Audit &amp; Management Fees'!P34</f>
        <v>0</v>
      </c>
      <c r="M41" s="187">
        <f>+'Audit &amp; Management Fees'!Q34</f>
        <v>0</v>
      </c>
      <c r="N41" s="187">
        <f>+'Audit &amp; Management Fees'!R34</f>
        <v>0</v>
      </c>
      <c r="O41" s="187">
        <f>+'Audit &amp; Management Fees'!S34</f>
        <v>0</v>
      </c>
      <c r="P41" s="187">
        <f>+'Audit &amp; Management Fees'!T34</f>
        <v>0</v>
      </c>
      <c r="Q41" s="187">
        <f>+'Audit &amp; Management Fees'!U34</f>
        <v>0</v>
      </c>
      <c r="R41" s="187">
        <f>+'Audit &amp; Management Fees'!V34</f>
        <v>0</v>
      </c>
      <c r="S41" s="187">
        <f>+'Audit &amp; Management Fees'!W34</f>
        <v>0</v>
      </c>
      <c r="T41" s="187">
        <f>+'Audit &amp; Management Fees'!X34</f>
        <v>0</v>
      </c>
      <c r="U41" s="187">
        <f>+'Audit &amp; Management Fees'!Y34</f>
        <v>0</v>
      </c>
      <c r="V41" s="187">
        <f>+'Audit &amp; Management Fees'!Z34</f>
        <v>0</v>
      </c>
      <c r="W41" s="189"/>
    </row>
    <row r="42" spans="2:23" ht="14.1" customHeight="1">
      <c r="B42" s="95"/>
      <c r="C42" s="20" t="s">
        <v>272</v>
      </c>
      <c r="D42" s="417"/>
      <c r="E42" s="390">
        <v>0.05</v>
      </c>
      <c r="F42" s="185"/>
      <c r="G42" s="197"/>
      <c r="H42" s="399"/>
      <c r="I42" s="187">
        <f>+SUM(K42:V42)</f>
        <v>0</v>
      </c>
      <c r="J42" s="188"/>
      <c r="K42" s="187">
        <f>+'Audit &amp; Management Fees'!O35</f>
        <v>0</v>
      </c>
      <c r="L42" s="187">
        <f>+'Audit &amp; Management Fees'!P35</f>
        <v>0</v>
      </c>
      <c r="M42" s="187">
        <f>+'Audit &amp; Management Fees'!Q35</f>
        <v>0</v>
      </c>
      <c r="N42" s="187">
        <f>+'Audit &amp; Management Fees'!R35</f>
        <v>0</v>
      </c>
      <c r="O42" s="187">
        <f>+'Audit &amp; Management Fees'!S35</f>
        <v>0</v>
      </c>
      <c r="P42" s="187">
        <f>+'Audit &amp; Management Fees'!T35</f>
        <v>0</v>
      </c>
      <c r="Q42" s="187">
        <f>+'Audit &amp; Management Fees'!U35</f>
        <v>0</v>
      </c>
      <c r="R42" s="187">
        <f>+'Audit &amp; Management Fees'!V35</f>
        <v>0</v>
      </c>
      <c r="S42" s="187">
        <f>+'Audit &amp; Management Fees'!W35</f>
        <v>0</v>
      </c>
      <c r="T42" s="187">
        <f>+'Audit &amp; Management Fees'!X35</f>
        <v>0</v>
      </c>
      <c r="U42" s="187">
        <f>+'Audit &amp; Management Fees'!Y35</f>
        <v>0</v>
      </c>
      <c r="V42" s="187">
        <f>+'Audit &amp; Management Fees'!Z35</f>
        <v>0</v>
      </c>
      <c r="W42" s="189"/>
    </row>
    <row r="43" spans="2:23" ht="14.1" customHeight="1">
      <c r="B43" s="95"/>
      <c r="C43" s="394"/>
      <c r="D43" s="191"/>
      <c r="E43" s="395"/>
      <c r="F43" s="409"/>
      <c r="G43" s="173"/>
      <c r="H43" s="399"/>
      <c r="I43" s="396">
        <f>SUM(I41:I42)</f>
        <v>0</v>
      </c>
      <c r="J43" s="188"/>
      <c r="K43" s="396">
        <f t="shared" ref="K43:V43" si="4">SUM(K41:K42)</f>
        <v>0</v>
      </c>
      <c r="L43" s="396">
        <f t="shared" si="4"/>
        <v>0</v>
      </c>
      <c r="M43" s="396">
        <f t="shared" si="4"/>
        <v>0</v>
      </c>
      <c r="N43" s="396">
        <f t="shared" si="4"/>
        <v>0</v>
      </c>
      <c r="O43" s="396">
        <f t="shared" si="4"/>
        <v>0</v>
      </c>
      <c r="P43" s="396">
        <f t="shared" si="4"/>
        <v>0</v>
      </c>
      <c r="Q43" s="396">
        <f t="shared" si="4"/>
        <v>0</v>
      </c>
      <c r="R43" s="396">
        <f t="shared" si="4"/>
        <v>0</v>
      </c>
      <c r="S43" s="396">
        <f t="shared" si="4"/>
        <v>0</v>
      </c>
      <c r="T43" s="396">
        <f t="shared" si="4"/>
        <v>0</v>
      </c>
      <c r="U43" s="396">
        <f t="shared" si="4"/>
        <v>0</v>
      </c>
      <c r="V43" s="396">
        <f t="shared" si="4"/>
        <v>0</v>
      </c>
      <c r="W43" s="189"/>
    </row>
    <row r="44" spans="2:23" ht="14.1" customHeight="1">
      <c r="B44" s="95"/>
      <c r="C44" s="418"/>
      <c r="D44" s="191"/>
      <c r="E44" s="397"/>
      <c r="F44" s="409"/>
      <c r="G44" s="173"/>
      <c r="H44" s="399"/>
      <c r="I44" s="419"/>
      <c r="J44" s="191"/>
      <c r="K44" s="419"/>
      <c r="L44" s="419"/>
      <c r="M44" s="419"/>
      <c r="N44" s="419"/>
      <c r="O44" s="419"/>
      <c r="P44" s="419"/>
      <c r="Q44" s="419"/>
      <c r="R44" s="419"/>
      <c r="S44" s="419"/>
      <c r="T44" s="419"/>
      <c r="U44" s="419"/>
      <c r="V44" s="419"/>
      <c r="W44" s="189"/>
    </row>
    <row r="45" spans="2:23" ht="14.1" customHeight="1">
      <c r="B45" s="95"/>
      <c r="C45" s="4" t="s">
        <v>280</v>
      </c>
      <c r="D45" s="191"/>
      <c r="E45" s="397"/>
      <c r="F45" s="409"/>
      <c r="G45" s="173"/>
      <c r="H45" s="399"/>
      <c r="I45" s="401">
        <f>+I34+I38+I43</f>
        <v>0</v>
      </c>
      <c r="J45" s="191"/>
      <c r="K45" s="401">
        <f t="shared" ref="K45:V45" si="5">+K34+K38+K43</f>
        <v>0</v>
      </c>
      <c r="L45" s="401">
        <f t="shared" si="5"/>
        <v>0</v>
      </c>
      <c r="M45" s="401">
        <f t="shared" si="5"/>
        <v>0</v>
      </c>
      <c r="N45" s="401">
        <f t="shared" si="5"/>
        <v>0</v>
      </c>
      <c r="O45" s="401">
        <f t="shared" si="5"/>
        <v>0</v>
      </c>
      <c r="P45" s="401">
        <f t="shared" si="5"/>
        <v>0</v>
      </c>
      <c r="Q45" s="401">
        <f t="shared" si="5"/>
        <v>0</v>
      </c>
      <c r="R45" s="401">
        <f t="shared" si="5"/>
        <v>0</v>
      </c>
      <c r="S45" s="401">
        <f t="shared" si="5"/>
        <v>0</v>
      </c>
      <c r="T45" s="401">
        <f t="shared" si="5"/>
        <v>0</v>
      </c>
      <c r="U45" s="401">
        <f t="shared" si="5"/>
        <v>0</v>
      </c>
      <c r="V45" s="401">
        <f t="shared" si="5"/>
        <v>0</v>
      </c>
      <c r="W45" s="189"/>
    </row>
    <row r="46" spans="2:23" ht="14.1" customHeight="1" thickBot="1">
      <c r="B46" s="97"/>
      <c r="C46" s="98"/>
      <c r="D46" s="195"/>
      <c r="E46" s="392"/>
      <c r="F46" s="410"/>
      <c r="G46" s="173"/>
      <c r="H46" s="400"/>
      <c r="I46" s="194"/>
      <c r="J46" s="195"/>
      <c r="K46" s="194"/>
      <c r="L46" s="194"/>
      <c r="M46" s="194"/>
      <c r="N46" s="194"/>
      <c r="O46" s="194"/>
      <c r="P46" s="194"/>
      <c r="Q46" s="194"/>
      <c r="R46" s="194"/>
      <c r="S46" s="194"/>
      <c r="T46" s="194"/>
      <c r="U46" s="194"/>
      <c r="V46" s="194"/>
      <c r="W46" s="196"/>
    </row>
    <row r="47" spans="2:23" ht="14.1" customHeight="1">
      <c r="C47" s="1"/>
      <c r="D47" s="173"/>
      <c r="E47" s="389"/>
      <c r="F47" s="173"/>
      <c r="G47" s="173"/>
      <c r="H47" s="168"/>
      <c r="I47" s="172"/>
      <c r="J47" s="173"/>
      <c r="K47" s="172"/>
      <c r="L47" s="172"/>
      <c r="M47" s="172"/>
      <c r="N47" s="172"/>
      <c r="O47" s="172"/>
      <c r="P47" s="172"/>
      <c r="Q47" s="172"/>
      <c r="R47" s="172"/>
      <c r="S47" s="172"/>
      <c r="T47" s="172"/>
      <c r="U47" s="172"/>
      <c r="V47" s="172"/>
      <c r="W47" s="170"/>
    </row>
    <row r="48" spans="2:23" ht="14.1" customHeight="1">
      <c r="C48" s="1"/>
      <c r="D48" s="173"/>
      <c r="E48" s="389"/>
      <c r="F48" s="173"/>
      <c r="G48" s="173"/>
      <c r="H48" s="168"/>
      <c r="I48" s="172"/>
      <c r="J48" s="173"/>
      <c r="K48" s="172"/>
      <c r="L48" s="172"/>
      <c r="M48" s="172"/>
      <c r="N48" s="172"/>
      <c r="O48" s="172"/>
      <c r="P48" s="172"/>
      <c r="Q48" s="172"/>
      <c r="R48" s="172"/>
      <c r="S48" s="172"/>
      <c r="T48" s="172"/>
      <c r="U48" s="172"/>
      <c r="V48" s="172"/>
      <c r="W48" s="170"/>
    </row>
    <row r="50" spans="3:23" ht="14.1" customHeight="1">
      <c r="C50" s="20" t="s">
        <v>281</v>
      </c>
      <c r="D50" s="197"/>
      <c r="E50" s="511">
        <v>0.14000000000000001</v>
      </c>
      <c r="F50" s="197"/>
      <c r="G50" s="197"/>
      <c r="H50" s="168"/>
      <c r="I50" s="187">
        <f>+SUM(K50:V50)</f>
        <v>0</v>
      </c>
      <c r="J50" s="168"/>
      <c r="K50" s="187">
        <f>+K45*$E$50</f>
        <v>0</v>
      </c>
      <c r="L50" s="187">
        <f t="shared" ref="L50:V50" si="6">+L45*$E$50</f>
        <v>0</v>
      </c>
      <c r="M50" s="187">
        <f t="shared" si="6"/>
        <v>0</v>
      </c>
      <c r="N50" s="187">
        <f t="shared" si="6"/>
        <v>0</v>
      </c>
      <c r="O50" s="187">
        <f t="shared" si="6"/>
        <v>0</v>
      </c>
      <c r="P50" s="187">
        <f t="shared" si="6"/>
        <v>0</v>
      </c>
      <c r="Q50" s="187">
        <f t="shared" si="6"/>
        <v>0</v>
      </c>
      <c r="R50" s="187">
        <f t="shared" si="6"/>
        <v>0</v>
      </c>
      <c r="S50" s="187">
        <f t="shared" si="6"/>
        <v>0</v>
      </c>
      <c r="T50" s="187">
        <f t="shared" si="6"/>
        <v>0</v>
      </c>
      <c r="U50" s="187">
        <f t="shared" si="6"/>
        <v>0</v>
      </c>
      <c r="V50" s="187">
        <f t="shared" si="6"/>
        <v>0</v>
      </c>
      <c r="W50" s="170"/>
    </row>
    <row r="51" spans="3:23" ht="14.1" customHeight="1">
      <c r="C51" s="394"/>
      <c r="D51" s="173"/>
      <c r="E51" s="395"/>
      <c r="F51" s="173"/>
      <c r="G51" s="173"/>
      <c r="H51" s="168"/>
      <c r="I51" s="396">
        <f>SUM(I50)</f>
        <v>0</v>
      </c>
      <c r="J51" s="168"/>
      <c r="K51" s="396">
        <f t="shared" ref="K51:V51" si="7">SUM(K50)</f>
        <v>0</v>
      </c>
      <c r="L51" s="396">
        <f t="shared" si="7"/>
        <v>0</v>
      </c>
      <c r="M51" s="396">
        <f t="shared" si="7"/>
        <v>0</v>
      </c>
      <c r="N51" s="396">
        <f t="shared" si="7"/>
        <v>0</v>
      </c>
      <c r="O51" s="396">
        <f t="shared" si="7"/>
        <v>0</v>
      </c>
      <c r="P51" s="396">
        <f t="shared" si="7"/>
        <v>0</v>
      </c>
      <c r="Q51" s="396">
        <f t="shared" si="7"/>
        <v>0</v>
      </c>
      <c r="R51" s="396">
        <f t="shared" si="7"/>
        <v>0</v>
      </c>
      <c r="S51" s="396">
        <f t="shared" si="7"/>
        <v>0</v>
      </c>
      <c r="T51" s="396">
        <f t="shared" si="7"/>
        <v>0</v>
      </c>
      <c r="U51" s="396">
        <f t="shared" si="7"/>
        <v>0</v>
      </c>
      <c r="V51" s="396">
        <f t="shared" si="7"/>
        <v>0</v>
      </c>
      <c r="W51" s="170"/>
    </row>
    <row r="54" spans="3:23" s="76" customFormat="1" ht="14.1" customHeight="1">
      <c r="C54" s="26" t="s">
        <v>282</v>
      </c>
      <c r="D54" s="413"/>
      <c r="E54" s="414"/>
      <c r="F54" s="413"/>
      <c r="G54" s="413"/>
      <c r="H54" s="416"/>
      <c r="I54" s="415">
        <f>+I51</f>
        <v>0</v>
      </c>
      <c r="J54" s="413"/>
      <c r="K54" s="415">
        <f t="shared" ref="K54:V54" si="8">+K51</f>
        <v>0</v>
      </c>
      <c r="L54" s="415">
        <f t="shared" si="8"/>
        <v>0</v>
      </c>
      <c r="M54" s="415">
        <f t="shared" si="8"/>
        <v>0</v>
      </c>
      <c r="N54" s="415">
        <f t="shared" si="8"/>
        <v>0</v>
      </c>
      <c r="O54" s="415">
        <f t="shared" si="8"/>
        <v>0</v>
      </c>
      <c r="P54" s="415">
        <f t="shared" si="8"/>
        <v>0</v>
      </c>
      <c r="Q54" s="415">
        <f t="shared" si="8"/>
        <v>0</v>
      </c>
      <c r="R54" s="415">
        <f t="shared" si="8"/>
        <v>0</v>
      </c>
      <c r="S54" s="415">
        <f t="shared" si="8"/>
        <v>0</v>
      </c>
      <c r="T54" s="415">
        <f t="shared" si="8"/>
        <v>0</v>
      </c>
      <c r="U54" s="415">
        <f t="shared" si="8"/>
        <v>0</v>
      </c>
      <c r="V54" s="415">
        <f t="shared" si="8"/>
        <v>0</v>
      </c>
      <c r="W54" s="150"/>
    </row>
  </sheetData>
  <sheetProtection password="DCA9" sheet="1" objects="1" scenarios="1"/>
  <mergeCells count="3">
    <mergeCell ref="C20:C21"/>
    <mergeCell ref="C3:P4"/>
    <mergeCell ref="C10:P13"/>
  </mergeCells>
  <printOptions horizontalCentered="1"/>
  <pageMargins left="0.39370078740157483" right="0.39370078740157483" top="0.39370078740157483" bottom="0.39370078740157483" header="0" footer="0"/>
  <pageSetup paperSize="9" scale="10" orientation="landscape" r:id="rId1"/>
</worksheet>
</file>

<file path=xl/worksheets/sheet15.xml><?xml version="1.0" encoding="utf-8"?>
<worksheet xmlns="http://schemas.openxmlformats.org/spreadsheetml/2006/main" xmlns:r="http://schemas.openxmlformats.org/officeDocument/2006/relationships">
  <sheetPr>
    <tabColor rgb="FF7030A0"/>
  </sheetPr>
  <dimension ref="B1:T68"/>
  <sheetViews>
    <sheetView showGridLines="0" workbookViewId="0">
      <selection activeCell="I8" sqref="I8:T8"/>
    </sheetView>
  </sheetViews>
  <sheetFormatPr defaultColWidth="12.83203125" defaultRowHeight="11.25"/>
  <cols>
    <col min="1" max="1" width="1.83203125" style="1" customWidth="1"/>
    <col min="2" max="2" width="9.83203125" style="6" customWidth="1"/>
    <col min="3" max="3" width="48" style="6" bestFit="1" customWidth="1"/>
    <col min="4" max="4" width="1.83203125" style="1" customWidth="1"/>
    <col min="5" max="5" width="12.83203125" style="17" customWidth="1"/>
    <col min="6" max="6" width="1.83203125" style="1" customWidth="1"/>
    <col min="7" max="7" width="12.83203125" style="664" customWidth="1"/>
    <col min="8" max="8" width="1.83203125" style="1" customWidth="1"/>
    <col min="9" max="20" width="12.83203125" style="664" customWidth="1"/>
    <col min="21" max="16384" width="12.83203125" style="1"/>
  </cols>
  <sheetData>
    <row r="1" spans="2:20" ht="14.1" customHeight="1">
      <c r="B1" s="635"/>
      <c r="C1" s="77" t="s">
        <v>433</v>
      </c>
      <c r="E1" s="636"/>
      <c r="G1" s="637"/>
      <c r="I1" s="637"/>
      <c r="J1" s="637"/>
      <c r="K1" s="637"/>
      <c r="L1" s="637"/>
      <c r="M1" s="637"/>
      <c r="N1" s="637"/>
      <c r="O1" s="637"/>
      <c r="P1" s="637"/>
      <c r="Q1" s="637"/>
      <c r="R1" s="637"/>
      <c r="S1" s="637"/>
      <c r="T1" s="637"/>
    </row>
    <row r="2" spans="2:20" ht="14.1" customHeight="1">
      <c r="B2" s="635"/>
      <c r="C2" s="77"/>
      <c r="E2" s="636"/>
      <c r="G2" s="637"/>
      <c r="I2" s="637"/>
      <c r="J2" s="637"/>
      <c r="K2" s="637"/>
      <c r="L2" s="637"/>
      <c r="M2" s="637"/>
      <c r="N2" s="637"/>
      <c r="O2" s="637"/>
      <c r="P2" s="637"/>
      <c r="Q2" s="637"/>
      <c r="R2" s="637"/>
      <c r="S2" s="637"/>
      <c r="T2" s="637"/>
    </row>
    <row r="3" spans="2:20" ht="14.1" customHeight="1">
      <c r="B3" s="638"/>
      <c r="C3" s="639">
        <f>+DETAILS!H20</f>
        <v>0</v>
      </c>
      <c r="E3" s="636"/>
      <c r="G3" s="637"/>
      <c r="I3" s="637"/>
      <c r="J3" s="637"/>
      <c r="K3" s="637"/>
      <c r="L3" s="637"/>
      <c r="M3" s="637"/>
      <c r="N3" s="637"/>
      <c r="O3" s="637"/>
      <c r="P3" s="637"/>
      <c r="Q3" s="637"/>
      <c r="R3" s="637"/>
      <c r="S3" s="637"/>
      <c r="T3" s="637"/>
    </row>
    <row r="4" spans="2:20" ht="14.1" customHeight="1">
      <c r="B4" s="640"/>
      <c r="C4" s="641" t="s">
        <v>434</v>
      </c>
      <c r="E4" s="636"/>
      <c r="G4" s="637"/>
      <c r="I4" s="637"/>
      <c r="J4" s="637"/>
      <c r="K4" s="637"/>
      <c r="L4" s="637"/>
      <c r="M4" s="637"/>
      <c r="N4" s="637"/>
      <c r="O4" s="637"/>
      <c r="P4" s="637"/>
      <c r="Q4" s="637"/>
      <c r="R4" s="637"/>
      <c r="S4" s="637"/>
      <c r="T4" s="637"/>
    </row>
    <row r="5" spans="2:20" ht="14.1" customHeight="1">
      <c r="B5" s="642"/>
      <c r="C5" s="78" t="s">
        <v>435</v>
      </c>
      <c r="E5" s="636"/>
      <c r="G5" s="637"/>
      <c r="I5" s="637"/>
      <c r="J5" s="637"/>
      <c r="K5" s="637"/>
      <c r="L5" s="637"/>
      <c r="M5" s="637"/>
      <c r="N5" s="637"/>
      <c r="O5" s="637"/>
      <c r="P5" s="637"/>
      <c r="Q5" s="637"/>
      <c r="R5" s="637"/>
      <c r="S5" s="637"/>
      <c r="T5" s="637"/>
    </row>
    <row r="6" spans="2:20" ht="14.1" customHeight="1">
      <c r="B6" s="642"/>
      <c r="C6" s="642"/>
      <c r="E6" s="636"/>
      <c r="G6" s="637"/>
      <c r="I6" s="637"/>
      <c r="J6" s="637"/>
      <c r="K6" s="637"/>
      <c r="L6" s="637"/>
      <c r="M6" s="637"/>
      <c r="N6" s="637"/>
      <c r="O6" s="637"/>
      <c r="P6" s="637"/>
      <c r="Q6" s="637"/>
      <c r="R6" s="637"/>
      <c r="S6" s="637"/>
      <c r="T6" s="637"/>
    </row>
    <row r="7" spans="2:20" ht="14.1" customHeight="1">
      <c r="B7" s="2"/>
      <c r="C7" s="11"/>
      <c r="E7" s="13"/>
      <c r="G7" s="643" t="s">
        <v>0</v>
      </c>
      <c r="I7" s="175" t="s">
        <v>4</v>
      </c>
      <c r="J7" s="175" t="s">
        <v>4</v>
      </c>
      <c r="K7" s="175" t="s">
        <v>4</v>
      </c>
      <c r="L7" s="175" t="s">
        <v>4</v>
      </c>
      <c r="M7" s="175" t="s">
        <v>4</v>
      </c>
      <c r="N7" s="175" t="s">
        <v>4</v>
      </c>
      <c r="O7" s="175" t="s">
        <v>4</v>
      </c>
      <c r="P7" s="175" t="s">
        <v>4</v>
      </c>
      <c r="Q7" s="175" t="s">
        <v>4</v>
      </c>
      <c r="R7" s="175" t="s">
        <v>4</v>
      </c>
      <c r="S7" s="175" t="s">
        <v>4</v>
      </c>
      <c r="T7" s="175" t="s">
        <v>4</v>
      </c>
    </row>
    <row r="8" spans="2:20" s="3" customFormat="1" ht="14.1" customHeight="1">
      <c r="B8" s="644"/>
      <c r="C8" s="644"/>
      <c r="E8" s="14" t="s">
        <v>436</v>
      </c>
      <c r="G8" s="645" t="s">
        <v>437</v>
      </c>
      <c r="I8" s="646">
        <f>+'Objective 1'!AB8</f>
        <v>0</v>
      </c>
      <c r="J8" s="646">
        <f>+'Objective 1'!AC8</f>
        <v>31</v>
      </c>
      <c r="K8" s="646">
        <f>+'Objective 1'!AD8</f>
        <v>62</v>
      </c>
      <c r="L8" s="646">
        <f>+'Objective 1'!AE8</f>
        <v>93</v>
      </c>
      <c r="M8" s="646">
        <f>+'Objective 1'!AF8</f>
        <v>124</v>
      </c>
      <c r="N8" s="646">
        <f>+'Objective 1'!AG8</f>
        <v>155</v>
      </c>
      <c r="O8" s="646">
        <f>+'Objective 1'!AH8</f>
        <v>186</v>
      </c>
      <c r="P8" s="646">
        <f>+'Objective 1'!AI8</f>
        <v>217</v>
      </c>
      <c r="Q8" s="646">
        <f>+'Objective 1'!AJ8</f>
        <v>248</v>
      </c>
      <c r="R8" s="646">
        <f>+'Objective 1'!AK8</f>
        <v>279</v>
      </c>
      <c r="S8" s="646">
        <f>+'Objective 1'!AL8</f>
        <v>310</v>
      </c>
      <c r="T8" s="646">
        <f>+'Objective 1'!AM8</f>
        <v>341</v>
      </c>
    </row>
    <row r="9" spans="2:20" ht="14.1" customHeight="1">
      <c r="B9" s="642"/>
      <c r="C9" s="642"/>
      <c r="E9" s="636"/>
      <c r="G9" s="637"/>
      <c r="I9" s="637"/>
      <c r="J9" s="637"/>
      <c r="K9" s="637"/>
      <c r="L9" s="637"/>
      <c r="M9" s="637"/>
      <c r="N9" s="637"/>
      <c r="O9" s="637"/>
      <c r="P9" s="637"/>
      <c r="Q9" s="637"/>
      <c r="R9" s="637"/>
      <c r="S9" s="637"/>
      <c r="T9" s="637"/>
    </row>
    <row r="10" spans="2:20" ht="14.1" customHeight="1">
      <c r="B10" s="647"/>
      <c r="C10" s="647" t="s">
        <v>438</v>
      </c>
      <c r="E10" s="19"/>
      <c r="G10" s="648"/>
      <c r="I10" s="648"/>
      <c r="J10" s="648"/>
      <c r="K10" s="648"/>
      <c r="L10" s="648"/>
      <c r="M10" s="648"/>
      <c r="N10" s="648"/>
      <c r="O10" s="648"/>
      <c r="P10" s="648"/>
      <c r="Q10" s="648"/>
      <c r="R10" s="648"/>
      <c r="S10" s="648"/>
      <c r="T10" s="648"/>
    </row>
    <row r="11" spans="2:20" ht="14.1" customHeight="1">
      <c r="B11" s="5"/>
      <c r="C11" s="5"/>
      <c r="E11" s="19"/>
      <c r="G11" s="648"/>
      <c r="I11" s="648"/>
      <c r="J11" s="648"/>
      <c r="K11" s="648"/>
      <c r="L11" s="648"/>
      <c r="M11" s="648"/>
      <c r="N11" s="648"/>
      <c r="O11" s="648"/>
      <c r="P11" s="648"/>
      <c r="Q11" s="648"/>
      <c r="R11" s="648"/>
      <c r="S11" s="648"/>
      <c r="T11" s="648"/>
    </row>
    <row r="12" spans="2:20" ht="14.1" customHeight="1">
      <c r="B12" s="649"/>
      <c r="C12" s="20"/>
      <c r="E12" s="650"/>
      <c r="G12" s="651">
        <f t="shared" ref="G12:G20" si="0">SUM(I12:T12)</f>
        <v>0</v>
      </c>
      <c r="I12" s="652"/>
      <c r="J12" s="652"/>
      <c r="K12" s="652"/>
      <c r="L12" s="652"/>
      <c r="M12" s="652"/>
      <c r="N12" s="652"/>
      <c r="O12" s="652"/>
      <c r="P12" s="652"/>
      <c r="Q12" s="652"/>
      <c r="R12" s="652"/>
      <c r="S12" s="652"/>
      <c r="T12" s="652"/>
    </row>
    <row r="13" spans="2:20" ht="14.1" customHeight="1">
      <c r="B13" s="649"/>
      <c r="C13" s="20"/>
      <c r="E13" s="650"/>
      <c r="G13" s="651">
        <f t="shared" si="0"/>
        <v>0</v>
      </c>
      <c r="I13" s="652"/>
      <c r="J13" s="652"/>
      <c r="K13" s="652"/>
      <c r="L13" s="652"/>
      <c r="M13" s="652"/>
      <c r="N13" s="652"/>
      <c r="O13" s="652"/>
      <c r="P13" s="652"/>
      <c r="Q13" s="652"/>
      <c r="R13" s="652"/>
      <c r="S13" s="652"/>
      <c r="T13" s="652"/>
    </row>
    <row r="14" spans="2:20" ht="14.1" customHeight="1">
      <c r="B14" s="20"/>
      <c r="C14" s="20"/>
      <c r="E14" s="650"/>
      <c r="G14" s="651">
        <f t="shared" si="0"/>
        <v>0</v>
      </c>
      <c r="I14" s="652"/>
      <c r="J14" s="652"/>
      <c r="K14" s="652"/>
      <c r="L14" s="652"/>
      <c r="M14" s="652"/>
      <c r="N14" s="652"/>
      <c r="O14" s="652"/>
      <c r="P14" s="652"/>
      <c r="Q14" s="652"/>
      <c r="R14" s="652"/>
      <c r="S14" s="652"/>
      <c r="T14" s="652"/>
    </row>
    <row r="15" spans="2:20" ht="14.1" customHeight="1">
      <c r="B15" s="649"/>
      <c r="C15" s="20"/>
      <c r="E15" s="650"/>
      <c r="G15" s="651">
        <f t="shared" si="0"/>
        <v>0</v>
      </c>
      <c r="I15" s="652"/>
      <c r="J15" s="652"/>
      <c r="K15" s="652"/>
      <c r="L15" s="652"/>
      <c r="M15" s="652"/>
      <c r="N15" s="652"/>
      <c r="O15" s="652"/>
      <c r="P15" s="652"/>
      <c r="Q15" s="652"/>
      <c r="R15" s="652"/>
      <c r="S15" s="652"/>
      <c r="T15" s="652"/>
    </row>
    <row r="16" spans="2:20" ht="14.1" customHeight="1">
      <c r="B16" s="649"/>
      <c r="C16" s="20"/>
      <c r="E16" s="650"/>
      <c r="G16" s="651">
        <f t="shared" si="0"/>
        <v>0</v>
      </c>
      <c r="I16" s="652"/>
      <c r="J16" s="652"/>
      <c r="K16" s="652"/>
      <c r="L16" s="652"/>
      <c r="M16" s="652"/>
      <c r="N16" s="652"/>
      <c r="O16" s="652"/>
      <c r="P16" s="652"/>
      <c r="Q16" s="652"/>
      <c r="R16" s="652"/>
      <c r="S16" s="652"/>
      <c r="T16" s="652"/>
    </row>
    <row r="17" spans="2:20" ht="14.1" customHeight="1">
      <c r="B17" s="649"/>
      <c r="C17" s="20"/>
      <c r="E17" s="650"/>
      <c r="G17" s="651">
        <f t="shared" si="0"/>
        <v>0</v>
      </c>
      <c r="I17" s="652"/>
      <c r="J17" s="652"/>
      <c r="K17" s="652"/>
      <c r="L17" s="652"/>
      <c r="M17" s="652"/>
      <c r="N17" s="652"/>
      <c r="O17" s="652"/>
      <c r="P17" s="652"/>
      <c r="Q17" s="652"/>
      <c r="R17" s="652"/>
      <c r="S17" s="652"/>
      <c r="T17" s="652"/>
    </row>
    <row r="18" spans="2:20" ht="14.1" customHeight="1">
      <c r="B18" s="649"/>
      <c r="C18" s="649"/>
      <c r="E18" s="650"/>
      <c r="G18" s="651">
        <f t="shared" si="0"/>
        <v>0</v>
      </c>
      <c r="I18" s="652"/>
      <c r="J18" s="652"/>
      <c r="K18" s="652"/>
      <c r="L18" s="652"/>
      <c r="M18" s="652"/>
      <c r="N18" s="652"/>
      <c r="O18" s="652"/>
      <c r="P18" s="652"/>
      <c r="Q18" s="652"/>
      <c r="R18" s="652"/>
      <c r="S18" s="652"/>
      <c r="T18" s="652"/>
    </row>
    <row r="19" spans="2:20" ht="14.1" customHeight="1">
      <c r="B19" s="649"/>
      <c r="C19" s="649"/>
      <c r="E19" s="650"/>
      <c r="G19" s="651">
        <f t="shared" si="0"/>
        <v>0</v>
      </c>
      <c r="I19" s="652"/>
      <c r="J19" s="652"/>
      <c r="K19" s="652"/>
      <c r="L19" s="652"/>
      <c r="M19" s="652"/>
      <c r="N19" s="652"/>
      <c r="O19" s="652"/>
      <c r="P19" s="652"/>
      <c r="Q19" s="652"/>
      <c r="R19" s="652"/>
      <c r="S19" s="652"/>
      <c r="T19" s="652"/>
    </row>
    <row r="20" spans="2:20" ht="14.1" customHeight="1">
      <c r="B20" s="649"/>
      <c r="C20" s="649"/>
      <c r="E20" s="650"/>
      <c r="G20" s="651">
        <f t="shared" si="0"/>
        <v>0</v>
      </c>
      <c r="I20" s="652"/>
      <c r="J20" s="652"/>
      <c r="K20" s="652"/>
      <c r="L20" s="652"/>
      <c r="M20" s="652"/>
      <c r="N20" s="652"/>
      <c r="O20" s="652"/>
      <c r="P20" s="652"/>
      <c r="Q20" s="652"/>
      <c r="R20" s="652"/>
      <c r="S20" s="652"/>
      <c r="T20" s="652"/>
    </row>
    <row r="21" spans="2:20" s="16" customFormat="1" ht="14.1" customHeight="1">
      <c r="B21" s="653"/>
      <c r="C21" s="653"/>
      <c r="E21" s="654"/>
      <c r="G21" s="655">
        <f>SUM(G12:G20)</f>
        <v>0</v>
      </c>
      <c r="I21" s="655">
        <f t="shared" ref="I21:T21" si="1">SUM(I12:I20)</f>
        <v>0</v>
      </c>
      <c r="J21" s="655">
        <f t="shared" si="1"/>
        <v>0</v>
      </c>
      <c r="K21" s="655">
        <f t="shared" si="1"/>
        <v>0</v>
      </c>
      <c r="L21" s="655">
        <f t="shared" si="1"/>
        <v>0</v>
      </c>
      <c r="M21" s="655">
        <f t="shared" si="1"/>
        <v>0</v>
      </c>
      <c r="N21" s="655">
        <f t="shared" si="1"/>
        <v>0</v>
      </c>
      <c r="O21" s="655">
        <f t="shared" si="1"/>
        <v>0</v>
      </c>
      <c r="P21" s="655">
        <f t="shared" si="1"/>
        <v>0</v>
      </c>
      <c r="Q21" s="655">
        <f t="shared" si="1"/>
        <v>0</v>
      </c>
      <c r="R21" s="655">
        <f t="shared" si="1"/>
        <v>0</v>
      </c>
      <c r="S21" s="655">
        <f t="shared" si="1"/>
        <v>0</v>
      </c>
      <c r="T21" s="655">
        <f t="shared" si="1"/>
        <v>0</v>
      </c>
    </row>
    <row r="22" spans="2:20" ht="14.1" customHeight="1">
      <c r="B22" s="642"/>
      <c r="C22" s="642"/>
      <c r="E22" s="636"/>
      <c r="G22" s="656"/>
      <c r="I22" s="657"/>
      <c r="J22" s="657"/>
      <c r="K22" s="657"/>
      <c r="L22" s="657"/>
      <c r="M22" s="657"/>
      <c r="N22" s="657"/>
      <c r="O22" s="657"/>
      <c r="P22" s="657"/>
      <c r="Q22" s="657"/>
      <c r="R22" s="657"/>
      <c r="S22" s="657"/>
      <c r="T22" s="657"/>
    </row>
    <row r="23" spans="2:20" ht="14.1" customHeight="1">
      <c r="B23" s="642"/>
      <c r="C23" s="642"/>
      <c r="E23" s="636"/>
      <c r="G23" s="656"/>
      <c r="I23" s="657"/>
      <c r="J23" s="657"/>
      <c r="K23" s="657"/>
      <c r="L23" s="657"/>
      <c r="M23" s="657"/>
      <c r="N23" s="657"/>
      <c r="O23" s="657"/>
      <c r="P23" s="657"/>
      <c r="Q23" s="657"/>
      <c r="R23" s="657"/>
      <c r="S23" s="657"/>
      <c r="T23" s="657"/>
    </row>
    <row r="24" spans="2:20" ht="14.1" customHeight="1">
      <c r="B24" s="642"/>
      <c r="C24" s="647" t="s">
        <v>439</v>
      </c>
      <c r="E24" s="636"/>
      <c r="G24" s="656"/>
      <c r="I24" s="657"/>
      <c r="J24" s="657"/>
      <c r="K24" s="657"/>
      <c r="L24" s="657"/>
      <c r="M24" s="657"/>
      <c r="N24" s="657"/>
      <c r="O24" s="657"/>
      <c r="P24" s="657"/>
      <c r="Q24" s="657"/>
      <c r="R24" s="657"/>
      <c r="S24" s="657"/>
      <c r="T24" s="657"/>
    </row>
    <row r="25" spans="2:20" ht="14.1" customHeight="1">
      <c r="B25" s="642"/>
      <c r="C25" s="642"/>
      <c r="E25" s="636"/>
      <c r="G25" s="656"/>
      <c r="I25" s="657"/>
      <c r="J25" s="657"/>
      <c r="K25" s="657"/>
      <c r="L25" s="657"/>
      <c r="M25" s="657"/>
      <c r="N25" s="657"/>
      <c r="O25" s="657"/>
      <c r="P25" s="657"/>
      <c r="Q25" s="657"/>
      <c r="R25" s="657"/>
      <c r="S25" s="657"/>
      <c r="T25" s="657"/>
    </row>
    <row r="26" spans="2:20" ht="14.1" customHeight="1">
      <c r="B26" s="649">
        <v>251400</v>
      </c>
      <c r="C26" s="649" t="s">
        <v>440</v>
      </c>
      <c r="E26" s="650"/>
      <c r="G26" s="651">
        <f>SUM(I26:T26)</f>
        <v>0</v>
      </c>
      <c r="I26" s="652"/>
      <c r="J26" s="652"/>
      <c r="K26" s="652"/>
      <c r="L26" s="652"/>
      <c r="M26" s="652"/>
      <c r="N26" s="652"/>
      <c r="O26" s="652"/>
      <c r="P26" s="652"/>
      <c r="Q26" s="652"/>
      <c r="R26" s="652"/>
      <c r="S26" s="652"/>
      <c r="T26" s="652"/>
    </row>
    <row r="27" spans="2:20" ht="14.1" customHeight="1">
      <c r="B27" s="649">
        <v>290000</v>
      </c>
      <c r="C27" s="649" t="s">
        <v>370</v>
      </c>
      <c r="E27" s="650"/>
      <c r="G27" s="651">
        <f>SUM(I27:T27)</f>
        <v>0</v>
      </c>
      <c r="I27" s="652"/>
      <c r="J27" s="652"/>
      <c r="K27" s="652"/>
      <c r="L27" s="652"/>
      <c r="M27" s="652"/>
      <c r="N27" s="652"/>
      <c r="O27" s="652"/>
      <c r="P27" s="652"/>
      <c r="Q27" s="652"/>
      <c r="R27" s="652"/>
      <c r="S27" s="652"/>
      <c r="T27" s="652"/>
    </row>
    <row r="28" spans="2:20" ht="14.1" customHeight="1">
      <c r="B28" s="649">
        <v>422000</v>
      </c>
      <c r="C28" s="649" t="s">
        <v>365</v>
      </c>
      <c r="E28" s="650"/>
      <c r="G28" s="651">
        <f>SUM(I28:T28)</f>
        <v>0</v>
      </c>
      <c r="I28" s="652"/>
      <c r="J28" s="652"/>
      <c r="K28" s="652"/>
      <c r="L28" s="652"/>
      <c r="M28" s="652"/>
      <c r="N28" s="652"/>
      <c r="O28" s="652"/>
      <c r="P28" s="652"/>
      <c r="Q28" s="652"/>
      <c r="R28" s="652"/>
      <c r="S28" s="652"/>
      <c r="T28" s="652"/>
    </row>
    <row r="29" spans="2:20" s="16" customFormat="1" ht="14.1" customHeight="1">
      <c r="B29" s="653"/>
      <c r="C29" s="653"/>
      <c r="E29" s="654"/>
      <c r="G29" s="655">
        <f>SUM(G26:G28)</f>
        <v>0</v>
      </c>
      <c r="I29" s="655">
        <f t="shared" ref="I29:T29" si="2">SUM(I26:I28)</f>
        <v>0</v>
      </c>
      <c r="J29" s="655">
        <f t="shared" si="2"/>
        <v>0</v>
      </c>
      <c r="K29" s="655">
        <f t="shared" si="2"/>
        <v>0</v>
      </c>
      <c r="L29" s="655">
        <f t="shared" si="2"/>
        <v>0</v>
      </c>
      <c r="M29" s="655">
        <f t="shared" si="2"/>
        <v>0</v>
      </c>
      <c r="N29" s="655">
        <f t="shared" si="2"/>
        <v>0</v>
      </c>
      <c r="O29" s="655">
        <f t="shared" si="2"/>
        <v>0</v>
      </c>
      <c r="P29" s="655">
        <f t="shared" si="2"/>
        <v>0</v>
      </c>
      <c r="Q29" s="655">
        <f t="shared" si="2"/>
        <v>0</v>
      </c>
      <c r="R29" s="655">
        <f t="shared" si="2"/>
        <v>0</v>
      </c>
      <c r="S29" s="655">
        <f t="shared" si="2"/>
        <v>0</v>
      </c>
      <c r="T29" s="655">
        <f t="shared" si="2"/>
        <v>0</v>
      </c>
    </row>
    <row r="30" spans="2:20" ht="14.1" customHeight="1">
      <c r="B30" s="642"/>
      <c r="C30" s="642"/>
      <c r="E30" s="636"/>
      <c r="G30" s="656"/>
      <c r="I30" s="657"/>
      <c r="J30" s="657"/>
      <c r="K30" s="657"/>
      <c r="L30" s="657"/>
      <c r="M30" s="657"/>
      <c r="N30" s="657"/>
      <c r="O30" s="657"/>
      <c r="P30" s="657"/>
      <c r="Q30" s="657"/>
      <c r="R30" s="657"/>
      <c r="S30" s="657"/>
      <c r="T30" s="657"/>
    </row>
    <row r="31" spans="2:20" ht="14.1" customHeight="1">
      <c r="B31" s="642"/>
      <c r="C31" s="642"/>
      <c r="E31" s="636"/>
      <c r="G31" s="656"/>
      <c r="I31" s="657"/>
      <c r="J31" s="657"/>
      <c r="K31" s="657"/>
      <c r="L31" s="657"/>
      <c r="M31" s="657"/>
      <c r="N31" s="657"/>
      <c r="O31" s="657"/>
      <c r="P31" s="657"/>
      <c r="Q31" s="657"/>
      <c r="R31" s="657"/>
      <c r="S31" s="657"/>
      <c r="T31" s="657"/>
    </row>
    <row r="32" spans="2:20" s="4" customFormat="1" ht="14.1" customHeight="1">
      <c r="B32" s="77"/>
      <c r="C32" s="77" t="s">
        <v>441</v>
      </c>
      <c r="E32" s="388"/>
      <c r="G32" s="658">
        <f>+G21+G29</f>
        <v>0</v>
      </c>
      <c r="I32" s="658">
        <f t="shared" ref="I32:T32" si="3">+I21+I29</f>
        <v>0</v>
      </c>
      <c r="J32" s="658">
        <f t="shared" si="3"/>
        <v>0</v>
      </c>
      <c r="K32" s="658">
        <f t="shared" si="3"/>
        <v>0</v>
      </c>
      <c r="L32" s="658">
        <f t="shared" si="3"/>
        <v>0</v>
      </c>
      <c r="M32" s="658">
        <f t="shared" si="3"/>
        <v>0</v>
      </c>
      <c r="N32" s="658">
        <f t="shared" si="3"/>
        <v>0</v>
      </c>
      <c r="O32" s="658">
        <f t="shared" si="3"/>
        <v>0</v>
      </c>
      <c r="P32" s="658">
        <f t="shared" si="3"/>
        <v>0</v>
      </c>
      <c r="Q32" s="658">
        <f t="shared" si="3"/>
        <v>0</v>
      </c>
      <c r="R32" s="658">
        <f t="shared" si="3"/>
        <v>0</v>
      </c>
      <c r="S32" s="658">
        <f t="shared" si="3"/>
        <v>0</v>
      </c>
      <c r="T32" s="658">
        <f t="shared" si="3"/>
        <v>0</v>
      </c>
    </row>
    <row r="33" spans="2:20" ht="14.1" customHeight="1">
      <c r="E33" s="393"/>
      <c r="G33" s="601"/>
      <c r="I33" s="601"/>
      <c r="J33" s="601"/>
      <c r="K33" s="601"/>
      <c r="L33" s="601"/>
      <c r="M33" s="601"/>
      <c r="N33" s="601"/>
      <c r="O33" s="601"/>
      <c r="P33" s="601"/>
      <c r="Q33" s="601"/>
      <c r="R33" s="601"/>
      <c r="S33" s="601"/>
      <c r="T33" s="601"/>
    </row>
    <row r="34" spans="2:20" ht="14.1" customHeight="1">
      <c r="E34" s="393"/>
      <c r="G34" s="601"/>
      <c r="I34" s="601"/>
      <c r="J34" s="601"/>
      <c r="K34" s="601"/>
      <c r="L34" s="601"/>
      <c r="M34" s="601"/>
      <c r="N34" s="601"/>
      <c r="O34" s="601"/>
      <c r="P34" s="601"/>
      <c r="Q34" s="601"/>
      <c r="R34" s="601"/>
      <c r="S34" s="601"/>
      <c r="T34" s="601"/>
    </row>
    <row r="35" spans="2:20" ht="14.1" customHeight="1">
      <c r="B35" s="647"/>
      <c r="C35" s="647" t="s">
        <v>442</v>
      </c>
      <c r="E35" s="15"/>
      <c r="G35" s="659"/>
      <c r="I35" s="659"/>
      <c r="J35" s="659"/>
      <c r="K35" s="659"/>
      <c r="L35" s="659"/>
      <c r="M35" s="659"/>
      <c r="N35" s="659"/>
      <c r="O35" s="659"/>
      <c r="P35" s="659"/>
      <c r="Q35" s="659"/>
      <c r="R35" s="659"/>
      <c r="S35" s="659"/>
      <c r="T35" s="659"/>
    </row>
    <row r="36" spans="2:20" ht="14.1" customHeight="1">
      <c r="B36" s="11"/>
      <c r="C36" s="11"/>
      <c r="E36" s="15"/>
      <c r="G36" s="659"/>
      <c r="I36" s="659"/>
      <c r="J36" s="659"/>
      <c r="K36" s="659"/>
      <c r="L36" s="659"/>
      <c r="M36" s="659"/>
      <c r="N36" s="659"/>
      <c r="O36" s="659"/>
      <c r="P36" s="659"/>
      <c r="Q36" s="659"/>
      <c r="R36" s="659"/>
      <c r="S36" s="659"/>
      <c r="T36" s="659"/>
    </row>
    <row r="37" spans="2:20" ht="14.1" customHeight="1">
      <c r="B37" s="20">
        <v>204100</v>
      </c>
      <c r="C37" s="20" t="s">
        <v>3</v>
      </c>
      <c r="E37" s="650">
        <v>0.01</v>
      </c>
      <c r="G37" s="651">
        <f>SUM(I37:T37)</f>
        <v>0</v>
      </c>
      <c r="I37" s="652">
        <f>+'Audit &amp; Management Fees'!O30</f>
        <v>0</v>
      </c>
      <c r="J37" s="652">
        <f>+'Audit &amp; Management Fees'!P30</f>
        <v>0</v>
      </c>
      <c r="K37" s="652">
        <f>+'Audit &amp; Management Fees'!Q30</f>
        <v>0</v>
      </c>
      <c r="L37" s="652">
        <f>+'Audit &amp; Management Fees'!R30</f>
        <v>0</v>
      </c>
      <c r="M37" s="652">
        <f>+'Audit &amp; Management Fees'!S30</f>
        <v>0</v>
      </c>
      <c r="N37" s="652">
        <f>+'Audit &amp; Management Fees'!T30</f>
        <v>0</v>
      </c>
      <c r="O37" s="652">
        <f>+'Audit &amp; Management Fees'!U30</f>
        <v>0</v>
      </c>
      <c r="P37" s="652">
        <f>+'Audit &amp; Management Fees'!V30</f>
        <v>0</v>
      </c>
      <c r="Q37" s="652">
        <f>+'Audit &amp; Management Fees'!W30</f>
        <v>0</v>
      </c>
      <c r="R37" s="652">
        <f>+'Audit &amp; Management Fees'!X30</f>
        <v>0</v>
      </c>
      <c r="S37" s="652">
        <f>+'Audit &amp; Management Fees'!Y30</f>
        <v>0</v>
      </c>
      <c r="T37" s="652">
        <f>+'Audit &amp; Management Fees'!Z30</f>
        <v>0</v>
      </c>
    </row>
    <row r="38" spans="2:20" s="16" customFormat="1" ht="14.1" customHeight="1">
      <c r="B38" s="653"/>
      <c r="C38" s="653"/>
      <c r="E38" s="654"/>
      <c r="G38" s="655">
        <f>SUM(G37:G37)</f>
        <v>0</v>
      </c>
      <c r="I38" s="655">
        <f t="shared" ref="I38:T38" si="4">SUM(I37:I37)</f>
        <v>0</v>
      </c>
      <c r="J38" s="655">
        <f t="shared" si="4"/>
        <v>0</v>
      </c>
      <c r="K38" s="655">
        <f t="shared" si="4"/>
        <v>0</v>
      </c>
      <c r="L38" s="655">
        <f t="shared" si="4"/>
        <v>0</v>
      </c>
      <c r="M38" s="655">
        <f t="shared" si="4"/>
        <v>0</v>
      </c>
      <c r="N38" s="655">
        <f t="shared" si="4"/>
        <v>0</v>
      </c>
      <c r="O38" s="655">
        <f t="shared" si="4"/>
        <v>0</v>
      </c>
      <c r="P38" s="655">
        <f t="shared" si="4"/>
        <v>0</v>
      </c>
      <c r="Q38" s="655">
        <f t="shared" si="4"/>
        <v>0</v>
      </c>
      <c r="R38" s="655">
        <f t="shared" si="4"/>
        <v>0</v>
      </c>
      <c r="S38" s="655">
        <f t="shared" si="4"/>
        <v>0</v>
      </c>
      <c r="T38" s="655">
        <f t="shared" si="4"/>
        <v>0</v>
      </c>
    </row>
    <row r="39" spans="2:20" ht="14.1" customHeight="1">
      <c r="E39" s="393"/>
      <c r="G39" s="601"/>
      <c r="I39" s="601"/>
      <c r="J39" s="601"/>
      <c r="K39" s="601"/>
      <c r="L39" s="601"/>
      <c r="M39" s="601"/>
      <c r="N39" s="601"/>
      <c r="O39" s="601"/>
      <c r="P39" s="601"/>
      <c r="Q39" s="601"/>
      <c r="R39" s="601"/>
      <c r="S39" s="601"/>
      <c r="T39" s="601"/>
    </row>
    <row r="40" spans="2:20" ht="14.1" customHeight="1">
      <c r="E40" s="393"/>
      <c r="G40" s="601"/>
      <c r="I40" s="601"/>
      <c r="J40" s="601"/>
      <c r="K40" s="601"/>
      <c r="L40" s="601"/>
      <c r="M40" s="601"/>
      <c r="N40" s="601"/>
      <c r="O40" s="601"/>
      <c r="P40" s="601"/>
      <c r="Q40" s="601"/>
      <c r="R40" s="601"/>
      <c r="S40" s="601"/>
      <c r="T40" s="601"/>
    </row>
    <row r="41" spans="2:20" ht="14.1" customHeight="1">
      <c r="B41" s="647"/>
      <c r="C41" s="647" t="s">
        <v>443</v>
      </c>
      <c r="E41" s="15"/>
      <c r="G41" s="659"/>
      <c r="I41" s="659"/>
      <c r="J41" s="659"/>
      <c r="K41" s="659"/>
      <c r="L41" s="659"/>
      <c r="M41" s="659"/>
      <c r="N41" s="659"/>
      <c r="O41" s="659"/>
      <c r="P41" s="659"/>
      <c r="Q41" s="659"/>
      <c r="R41" s="659"/>
      <c r="S41" s="659"/>
      <c r="T41" s="659"/>
    </row>
    <row r="42" spans="2:20" ht="14.1" customHeight="1">
      <c r="B42" s="11"/>
      <c r="C42" s="11"/>
      <c r="E42" s="15"/>
      <c r="G42" s="659"/>
      <c r="I42" s="659"/>
      <c r="J42" s="659"/>
      <c r="K42" s="659"/>
      <c r="L42" s="659"/>
      <c r="M42" s="659"/>
      <c r="N42" s="659"/>
      <c r="O42" s="659"/>
      <c r="P42" s="659"/>
      <c r="Q42" s="659"/>
      <c r="R42" s="659"/>
      <c r="S42" s="659"/>
      <c r="T42" s="659"/>
    </row>
    <row r="43" spans="2:20" ht="14.1" customHeight="1">
      <c r="B43" s="20">
        <v>475800</v>
      </c>
      <c r="C43" s="20" t="s">
        <v>444</v>
      </c>
      <c r="E43" s="650">
        <v>0.05</v>
      </c>
      <c r="G43" s="651">
        <f>SUM(I43:T43)</f>
        <v>0</v>
      </c>
      <c r="I43" s="652">
        <f>+'Audit &amp; Management Fees'!O34</f>
        <v>0</v>
      </c>
      <c r="J43" s="652">
        <f>+'Audit &amp; Management Fees'!P34</f>
        <v>0</v>
      </c>
      <c r="K43" s="652">
        <f>+'Audit &amp; Management Fees'!Q34</f>
        <v>0</v>
      </c>
      <c r="L43" s="652">
        <f>+'Audit &amp; Management Fees'!R34</f>
        <v>0</v>
      </c>
      <c r="M43" s="652">
        <f>+'Audit &amp; Management Fees'!S34</f>
        <v>0</v>
      </c>
      <c r="N43" s="652">
        <f>+'Audit &amp; Management Fees'!T34</f>
        <v>0</v>
      </c>
      <c r="O43" s="652">
        <f>+'Audit &amp; Management Fees'!U34</f>
        <v>0</v>
      </c>
      <c r="P43" s="652">
        <f>+'Audit &amp; Management Fees'!V34</f>
        <v>0</v>
      </c>
      <c r="Q43" s="652">
        <f>+'Audit &amp; Management Fees'!W34</f>
        <v>0</v>
      </c>
      <c r="R43" s="652">
        <f>+'Audit &amp; Management Fees'!X34</f>
        <v>0</v>
      </c>
      <c r="S43" s="652">
        <f>+'Audit &amp; Management Fees'!Y34</f>
        <v>0</v>
      </c>
      <c r="T43" s="652">
        <f>+'Audit &amp; Management Fees'!Z34</f>
        <v>0</v>
      </c>
    </row>
    <row r="44" spans="2:20" ht="14.1" customHeight="1">
      <c r="B44" s="20">
        <v>475900</v>
      </c>
      <c r="C44" s="20" t="s">
        <v>5</v>
      </c>
      <c r="E44" s="650">
        <v>0.05</v>
      </c>
      <c r="G44" s="651">
        <f>SUM(I44:T44)</f>
        <v>0</v>
      </c>
      <c r="I44" s="652">
        <f>+'Audit &amp; Management Fees'!O35</f>
        <v>0</v>
      </c>
      <c r="J44" s="652">
        <f>+'Audit &amp; Management Fees'!P35</f>
        <v>0</v>
      </c>
      <c r="K44" s="652">
        <f>+'Audit &amp; Management Fees'!Q35</f>
        <v>0</v>
      </c>
      <c r="L44" s="652">
        <f>+'Audit &amp; Management Fees'!R35</f>
        <v>0</v>
      </c>
      <c r="M44" s="652">
        <f>+'Audit &amp; Management Fees'!S35</f>
        <v>0</v>
      </c>
      <c r="N44" s="652">
        <f>+'Audit &amp; Management Fees'!T35</f>
        <v>0</v>
      </c>
      <c r="O44" s="652">
        <f>+'Audit &amp; Management Fees'!U35</f>
        <v>0</v>
      </c>
      <c r="P44" s="652">
        <f>+'Audit &amp; Management Fees'!V35</f>
        <v>0</v>
      </c>
      <c r="Q44" s="652">
        <f>+'Audit &amp; Management Fees'!W35</f>
        <v>0</v>
      </c>
      <c r="R44" s="652">
        <f>+'Audit &amp; Management Fees'!X35</f>
        <v>0</v>
      </c>
      <c r="S44" s="652">
        <f>+'Audit &amp; Management Fees'!Y35</f>
        <v>0</v>
      </c>
      <c r="T44" s="652">
        <f>+'Audit &amp; Management Fees'!Z35</f>
        <v>0</v>
      </c>
    </row>
    <row r="45" spans="2:20" s="16" customFormat="1" ht="14.1" customHeight="1">
      <c r="B45" s="653"/>
      <c r="C45" s="653"/>
      <c r="E45" s="654"/>
      <c r="G45" s="655">
        <f>SUM(G43:G44)</f>
        <v>0</v>
      </c>
      <c r="I45" s="655">
        <f t="shared" ref="I45:T45" si="5">SUM(I43:I44)</f>
        <v>0</v>
      </c>
      <c r="J45" s="655">
        <f t="shared" si="5"/>
        <v>0</v>
      </c>
      <c r="K45" s="655">
        <f t="shared" si="5"/>
        <v>0</v>
      </c>
      <c r="L45" s="655">
        <f t="shared" si="5"/>
        <v>0</v>
      </c>
      <c r="M45" s="655">
        <f t="shared" si="5"/>
        <v>0</v>
      </c>
      <c r="N45" s="655">
        <f t="shared" si="5"/>
        <v>0</v>
      </c>
      <c r="O45" s="655">
        <f t="shared" si="5"/>
        <v>0</v>
      </c>
      <c r="P45" s="655">
        <f t="shared" si="5"/>
        <v>0</v>
      </c>
      <c r="Q45" s="655">
        <f t="shared" si="5"/>
        <v>0</v>
      </c>
      <c r="R45" s="655">
        <f t="shared" si="5"/>
        <v>0</v>
      </c>
      <c r="S45" s="655">
        <f t="shared" si="5"/>
        <v>0</v>
      </c>
      <c r="T45" s="655">
        <f t="shared" si="5"/>
        <v>0</v>
      </c>
    </row>
    <row r="46" spans="2:20" ht="14.1" customHeight="1">
      <c r="G46" s="601"/>
      <c r="I46" s="601"/>
      <c r="J46" s="601"/>
      <c r="K46" s="601"/>
      <c r="L46" s="601"/>
      <c r="M46" s="601"/>
      <c r="N46" s="601"/>
      <c r="O46" s="601"/>
      <c r="P46" s="601"/>
      <c r="Q46" s="601"/>
      <c r="R46" s="601"/>
      <c r="S46" s="601"/>
      <c r="T46" s="601"/>
    </row>
    <row r="47" spans="2:20" ht="14.1" customHeight="1">
      <c r="G47" s="601"/>
      <c r="I47" s="601"/>
      <c r="J47" s="601"/>
      <c r="K47" s="601"/>
      <c r="L47" s="601"/>
      <c r="M47" s="601"/>
      <c r="N47" s="601"/>
      <c r="O47" s="601"/>
      <c r="P47" s="601"/>
      <c r="Q47" s="601"/>
      <c r="R47" s="601"/>
      <c r="S47" s="601"/>
      <c r="T47" s="601"/>
    </row>
    <row r="48" spans="2:20" ht="14.1" customHeight="1">
      <c r="G48" s="601"/>
      <c r="I48" s="601"/>
      <c r="J48" s="601"/>
      <c r="K48" s="601"/>
      <c r="L48" s="601"/>
      <c r="M48" s="601"/>
      <c r="N48" s="601"/>
      <c r="O48" s="601"/>
      <c r="P48" s="601"/>
      <c r="Q48" s="601"/>
      <c r="R48" s="601"/>
      <c r="S48" s="601"/>
      <c r="T48" s="601"/>
    </row>
    <row r="49" spans="2:20" ht="14.1" customHeight="1">
      <c r="G49" s="601"/>
      <c r="I49" s="601"/>
      <c r="J49" s="601"/>
      <c r="K49" s="601"/>
      <c r="L49" s="601"/>
      <c r="M49" s="601"/>
      <c r="N49" s="601"/>
      <c r="O49" s="601"/>
      <c r="P49" s="601"/>
      <c r="Q49" s="601"/>
      <c r="R49" s="601"/>
      <c r="S49" s="601"/>
      <c r="T49" s="601"/>
    </row>
    <row r="50" spans="2:20" s="26" customFormat="1" ht="14.1" customHeight="1">
      <c r="B50" s="508"/>
      <c r="C50" s="508" t="s">
        <v>445</v>
      </c>
      <c r="E50" s="660"/>
      <c r="G50" s="661">
        <f>+G32+G38+G45</f>
        <v>0</v>
      </c>
      <c r="I50" s="661">
        <f t="shared" ref="I50:T50" si="6">+I32+I38+I45</f>
        <v>0</v>
      </c>
      <c r="J50" s="661">
        <f t="shared" si="6"/>
        <v>0</v>
      </c>
      <c r="K50" s="661">
        <f t="shared" si="6"/>
        <v>0</v>
      </c>
      <c r="L50" s="661">
        <f t="shared" si="6"/>
        <v>0</v>
      </c>
      <c r="M50" s="661">
        <f t="shared" si="6"/>
        <v>0</v>
      </c>
      <c r="N50" s="661">
        <f t="shared" si="6"/>
        <v>0</v>
      </c>
      <c r="O50" s="661">
        <f t="shared" si="6"/>
        <v>0</v>
      </c>
      <c r="P50" s="661">
        <f t="shared" si="6"/>
        <v>0</v>
      </c>
      <c r="Q50" s="661">
        <f t="shared" si="6"/>
        <v>0</v>
      </c>
      <c r="R50" s="661">
        <f t="shared" si="6"/>
        <v>0</v>
      </c>
      <c r="S50" s="661">
        <f t="shared" si="6"/>
        <v>0</v>
      </c>
      <c r="T50" s="661">
        <f t="shared" si="6"/>
        <v>0</v>
      </c>
    </row>
    <row r="51" spans="2:20" ht="14.1" customHeight="1">
      <c r="G51" s="601">
        <f>+G50-[1]Summary!H34</f>
        <v>-30369.600000000002</v>
      </c>
      <c r="I51" s="601"/>
      <c r="J51" s="601"/>
      <c r="K51" s="601"/>
      <c r="L51" s="601"/>
      <c r="M51" s="601"/>
      <c r="N51" s="601"/>
      <c r="O51" s="601"/>
      <c r="P51" s="601"/>
      <c r="Q51" s="601"/>
      <c r="R51" s="601"/>
      <c r="S51" s="601"/>
      <c r="T51" s="601"/>
    </row>
    <row r="52" spans="2:20" ht="14.1" customHeight="1">
      <c r="G52" s="601"/>
      <c r="I52" s="601"/>
      <c r="J52" s="601"/>
      <c r="K52" s="601"/>
      <c r="L52" s="601"/>
      <c r="M52" s="601"/>
      <c r="N52" s="601"/>
      <c r="O52" s="601"/>
      <c r="P52" s="601"/>
      <c r="Q52" s="601"/>
      <c r="R52" s="601"/>
      <c r="S52" s="601"/>
      <c r="T52" s="601"/>
    </row>
    <row r="53" spans="2:20" s="546" customFormat="1" ht="14.1" customHeight="1">
      <c r="B53" s="662"/>
      <c r="C53" s="662"/>
      <c r="E53" s="663"/>
      <c r="G53" s="663"/>
      <c r="I53" s="663"/>
      <c r="J53" s="663"/>
      <c r="K53" s="663"/>
      <c r="L53" s="663"/>
      <c r="M53" s="663"/>
      <c r="N53" s="663"/>
      <c r="O53" s="663"/>
      <c r="P53" s="663"/>
      <c r="Q53" s="663"/>
      <c r="R53" s="663"/>
      <c r="S53" s="663"/>
      <c r="T53" s="663"/>
    </row>
    <row r="54" spans="2:20" ht="14.1" customHeight="1">
      <c r="G54" s="601"/>
      <c r="I54" s="601"/>
      <c r="J54" s="601"/>
      <c r="K54" s="601"/>
      <c r="L54" s="601"/>
      <c r="M54" s="601"/>
      <c r="N54" s="601"/>
      <c r="O54" s="601"/>
      <c r="P54" s="601"/>
      <c r="Q54" s="601"/>
      <c r="R54" s="601"/>
      <c r="S54" s="601"/>
      <c r="T54" s="601"/>
    </row>
    <row r="55" spans="2:20" ht="14.1" customHeight="1">
      <c r="G55" s="601"/>
      <c r="I55" s="601"/>
      <c r="J55" s="601"/>
      <c r="K55" s="601"/>
      <c r="L55" s="601"/>
      <c r="M55" s="601"/>
      <c r="N55" s="601"/>
      <c r="O55" s="601"/>
      <c r="P55" s="601"/>
      <c r="Q55" s="601"/>
      <c r="R55" s="601"/>
      <c r="S55" s="601"/>
      <c r="T55" s="601"/>
    </row>
    <row r="56" spans="2:20" ht="14.1" customHeight="1">
      <c r="G56" s="601"/>
      <c r="I56" s="601"/>
      <c r="J56" s="601"/>
      <c r="K56" s="601"/>
      <c r="L56" s="601"/>
      <c r="M56" s="601"/>
      <c r="N56" s="601"/>
      <c r="O56" s="601"/>
      <c r="P56" s="601"/>
      <c r="Q56" s="601"/>
      <c r="R56" s="601"/>
      <c r="S56" s="601"/>
      <c r="T56" s="601"/>
    </row>
    <row r="57" spans="2:20" ht="14.1" customHeight="1">
      <c r="G57" s="601"/>
      <c r="I57" s="601"/>
      <c r="J57" s="601"/>
      <c r="K57" s="601"/>
      <c r="L57" s="601"/>
      <c r="M57" s="601"/>
      <c r="N57" s="601"/>
      <c r="O57" s="601"/>
      <c r="P57" s="601"/>
      <c r="Q57" s="601"/>
      <c r="R57" s="601"/>
      <c r="S57" s="601"/>
      <c r="T57" s="601"/>
    </row>
    <row r="58" spans="2:20" ht="14.1" customHeight="1">
      <c r="G58" s="601"/>
      <c r="I58" s="601"/>
      <c r="J58" s="601"/>
      <c r="K58" s="601"/>
      <c r="L58" s="601"/>
      <c r="M58" s="601"/>
      <c r="N58" s="601"/>
      <c r="O58" s="601"/>
      <c r="P58" s="601"/>
      <c r="Q58" s="601"/>
      <c r="R58" s="601"/>
      <c r="S58" s="601"/>
      <c r="T58" s="601"/>
    </row>
    <row r="59" spans="2:20" ht="14.1" customHeight="1">
      <c r="G59" s="601"/>
      <c r="I59" s="601"/>
      <c r="J59" s="601"/>
      <c r="K59" s="601"/>
      <c r="L59" s="601"/>
      <c r="M59" s="601"/>
      <c r="N59" s="601"/>
      <c r="O59" s="601"/>
      <c r="P59" s="601"/>
      <c r="Q59" s="601"/>
      <c r="R59" s="601"/>
      <c r="S59" s="601"/>
      <c r="T59" s="601"/>
    </row>
    <row r="60" spans="2:20" ht="14.1" customHeight="1">
      <c r="G60" s="601"/>
      <c r="I60" s="601"/>
      <c r="J60" s="601"/>
      <c r="K60" s="601"/>
      <c r="L60" s="601"/>
      <c r="M60" s="601"/>
      <c r="N60" s="601"/>
      <c r="O60" s="601"/>
      <c r="P60" s="601"/>
      <c r="Q60" s="601"/>
      <c r="R60" s="601"/>
      <c r="S60" s="601"/>
      <c r="T60" s="601"/>
    </row>
    <row r="61" spans="2:20" ht="14.1" customHeight="1">
      <c r="G61" s="601"/>
      <c r="I61" s="601"/>
      <c r="J61" s="601"/>
      <c r="K61" s="601"/>
      <c r="L61" s="601"/>
      <c r="M61" s="601"/>
      <c r="N61" s="601"/>
      <c r="O61" s="601"/>
      <c r="P61" s="601"/>
      <c r="Q61" s="601"/>
      <c r="R61" s="601"/>
      <c r="S61" s="601"/>
      <c r="T61" s="601"/>
    </row>
    <row r="62" spans="2:20" ht="14.1" customHeight="1">
      <c r="G62" s="601"/>
      <c r="I62" s="601"/>
      <c r="J62" s="601"/>
      <c r="K62" s="601"/>
      <c r="L62" s="601"/>
      <c r="M62" s="601"/>
      <c r="N62" s="601"/>
      <c r="O62" s="601"/>
      <c r="P62" s="601"/>
      <c r="Q62" s="601"/>
      <c r="R62" s="601"/>
      <c r="S62" s="601"/>
      <c r="T62" s="601"/>
    </row>
    <row r="63" spans="2:20" ht="14.1" customHeight="1">
      <c r="G63" s="601"/>
      <c r="I63" s="601"/>
      <c r="J63" s="601"/>
      <c r="K63" s="601"/>
      <c r="L63" s="601"/>
      <c r="M63" s="601"/>
      <c r="N63" s="601"/>
      <c r="O63" s="601"/>
      <c r="P63" s="601"/>
      <c r="Q63" s="601"/>
      <c r="R63" s="601"/>
      <c r="S63" s="601"/>
      <c r="T63" s="601"/>
    </row>
    <row r="64" spans="2:20" ht="14.1" customHeight="1">
      <c r="G64" s="601"/>
      <c r="I64" s="601"/>
      <c r="J64" s="601"/>
      <c r="K64" s="601"/>
      <c r="L64" s="601"/>
      <c r="M64" s="601"/>
      <c r="N64" s="601"/>
      <c r="O64" s="601"/>
      <c r="P64" s="601"/>
      <c r="Q64" s="601"/>
      <c r="R64" s="601"/>
      <c r="S64" s="601"/>
      <c r="T64" s="601"/>
    </row>
    <row r="65" spans="7:20" ht="14.1" customHeight="1">
      <c r="G65" s="601"/>
      <c r="I65" s="601"/>
      <c r="J65" s="601"/>
      <c r="K65" s="601"/>
      <c r="L65" s="601"/>
      <c r="M65" s="601"/>
      <c r="N65" s="601"/>
      <c r="O65" s="601"/>
      <c r="P65" s="601"/>
      <c r="Q65" s="601"/>
      <c r="R65" s="601"/>
      <c r="S65" s="601"/>
      <c r="T65" s="601"/>
    </row>
    <row r="66" spans="7:20" ht="14.1" customHeight="1">
      <c r="G66" s="601"/>
      <c r="I66" s="601"/>
      <c r="J66" s="601"/>
      <c r="K66" s="601"/>
      <c r="L66" s="601"/>
      <c r="M66" s="601"/>
      <c r="N66" s="601"/>
      <c r="O66" s="601"/>
      <c r="P66" s="601"/>
      <c r="Q66" s="601"/>
      <c r="R66" s="601"/>
      <c r="S66" s="601"/>
      <c r="T66" s="601"/>
    </row>
    <row r="67" spans="7:20" ht="14.1" customHeight="1">
      <c r="G67" s="601"/>
      <c r="I67" s="601"/>
      <c r="J67" s="601"/>
      <c r="K67" s="601"/>
      <c r="L67" s="601"/>
      <c r="M67" s="601"/>
      <c r="N67" s="601"/>
      <c r="O67" s="601"/>
      <c r="P67" s="601"/>
      <c r="Q67" s="601"/>
      <c r="R67" s="601"/>
      <c r="S67" s="601"/>
      <c r="T67" s="601"/>
    </row>
    <row r="68" spans="7:20" ht="14.1" customHeight="1">
      <c r="G68" s="601"/>
      <c r="I68" s="601"/>
      <c r="J68" s="601"/>
      <c r="K68" s="601"/>
      <c r="L68" s="601"/>
      <c r="M68" s="601"/>
      <c r="N68" s="601"/>
      <c r="O68" s="601"/>
      <c r="P68" s="601"/>
      <c r="Q68" s="601"/>
      <c r="R68" s="601"/>
      <c r="S68" s="601"/>
      <c r="T68" s="601"/>
    </row>
  </sheetData>
  <sheetProtection password="DCA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F157"/>
  <sheetViews>
    <sheetView showGridLines="0" topLeftCell="A105" zoomScaleNormal="100" workbookViewId="0">
      <selection activeCell="B112" sqref="B112"/>
    </sheetView>
  </sheetViews>
  <sheetFormatPr defaultRowHeight="14.1" customHeight="1"/>
  <cols>
    <col min="1" max="1" width="9.83203125" style="89" customWidth="1"/>
    <col min="2" max="2" width="50" style="89" bestFit="1" customWidth="1"/>
    <col min="3" max="3" width="41.5" hidden="1" customWidth="1"/>
    <col min="4" max="4" width="9.33203125" hidden="1" customWidth="1"/>
    <col min="5" max="5" width="146" bestFit="1" customWidth="1"/>
  </cols>
  <sheetData>
    <row r="1" spans="1:5" ht="14.1" customHeight="1">
      <c r="A1" s="18"/>
      <c r="B1" s="436" t="s">
        <v>113</v>
      </c>
    </row>
    <row r="2" spans="1:5" ht="14.1" customHeight="1">
      <c r="A2" s="18"/>
      <c r="B2" s="51"/>
    </row>
    <row r="3" spans="1:5" ht="14.1" customHeight="1">
      <c r="A3" s="8"/>
      <c r="B3" s="8" t="s">
        <v>116</v>
      </c>
      <c r="C3" t="str">
        <f>CONCATENATE(A3,"     ",B3)</f>
        <v xml:space="preserve">     OTHER</v>
      </c>
    </row>
    <row r="4" spans="1:5" ht="14.1" customHeight="1">
      <c r="A4" s="90" t="s">
        <v>115</v>
      </c>
      <c r="B4" s="88" t="s">
        <v>114</v>
      </c>
      <c r="C4" t="str">
        <f>CONCATENATE(A4,"     ",B4)</f>
        <v>000000     Other</v>
      </c>
      <c r="E4" t="s">
        <v>117</v>
      </c>
    </row>
    <row r="5" spans="1:5" ht="14.1" customHeight="1">
      <c r="A5" s="79"/>
      <c r="B5" s="88"/>
      <c r="C5" t="str">
        <f t="shared" ref="C5:C30" si="0">CONCATENATE(A5,"     ",B5)</f>
        <v xml:space="preserve">     </v>
      </c>
      <c r="E5" s="437" t="s">
        <v>290</v>
      </c>
    </row>
    <row r="6" spans="1:5" ht="14.1" customHeight="1">
      <c r="A6" s="79"/>
      <c r="B6" s="88"/>
      <c r="C6" t="str">
        <f t="shared" si="0"/>
        <v xml:space="preserve">     </v>
      </c>
    </row>
    <row r="7" spans="1:5" ht="14.1" customHeight="1">
      <c r="A7" s="8"/>
      <c r="B7" s="8" t="s">
        <v>84</v>
      </c>
      <c r="C7" t="str">
        <f t="shared" si="0"/>
        <v xml:space="preserve">     PROJECT OPERATING COSTS</v>
      </c>
    </row>
    <row r="8" spans="1:5" ht="14.1" customHeight="1">
      <c r="A8" s="79">
        <v>262200</v>
      </c>
      <c r="B8" s="79" t="s">
        <v>321</v>
      </c>
      <c r="C8" t="str">
        <f t="shared" si="0"/>
        <v>262200     Plants &amp; Seedlings</v>
      </c>
      <c r="E8" s="542" t="s">
        <v>326</v>
      </c>
    </row>
    <row r="9" spans="1:5" ht="14.1" customHeight="1">
      <c r="A9" s="79">
        <v>262300</v>
      </c>
      <c r="B9" s="79" t="s">
        <v>322</v>
      </c>
      <c r="C9" t="str">
        <f t="shared" si="0"/>
        <v>262300     Green Technologies</v>
      </c>
      <c r="E9" s="542" t="s">
        <v>327</v>
      </c>
    </row>
    <row r="10" spans="1:5" ht="14.1" customHeight="1">
      <c r="A10" s="79">
        <v>262400</v>
      </c>
      <c r="B10" s="79" t="s">
        <v>323</v>
      </c>
      <c r="C10" t="str">
        <f t="shared" si="0"/>
        <v>262400     Water Tanks</v>
      </c>
      <c r="E10" s="542" t="s">
        <v>329</v>
      </c>
    </row>
    <row r="11" spans="1:5" ht="14.1" customHeight="1">
      <c r="A11" s="79">
        <v>262500</v>
      </c>
      <c r="B11" s="79" t="s">
        <v>324</v>
      </c>
      <c r="C11" t="str">
        <f t="shared" si="0"/>
        <v>262500     Tools</v>
      </c>
      <c r="E11" s="542" t="s">
        <v>328</v>
      </c>
    </row>
    <row r="12" spans="1:5" ht="14.1" customHeight="1">
      <c r="A12" s="79">
        <v>262600</v>
      </c>
      <c r="B12" s="79" t="s">
        <v>325</v>
      </c>
      <c r="C12" t="str">
        <f t="shared" si="0"/>
        <v>262600     Films &amp; Productions</v>
      </c>
      <c r="E12" s="542" t="s">
        <v>355</v>
      </c>
    </row>
    <row r="13" spans="1:5" ht="14.1" customHeight="1">
      <c r="A13" s="79">
        <v>262700</v>
      </c>
      <c r="B13" s="79" t="s">
        <v>344</v>
      </c>
      <c r="C13" t="str">
        <f t="shared" si="0"/>
        <v>262700     Herbicides &amp; Chemicals</v>
      </c>
    </row>
    <row r="14" spans="1:5" ht="14.1" customHeight="1">
      <c r="A14" s="79">
        <v>262800</v>
      </c>
      <c r="B14" s="88" t="s">
        <v>354</v>
      </c>
      <c r="C14" t="str">
        <f t="shared" si="0"/>
        <v>262800     Equipment Hire</v>
      </c>
    </row>
    <row r="15" spans="1:5" ht="14.1" customHeight="1">
      <c r="A15" s="79"/>
      <c r="B15" s="88"/>
    </row>
    <row r="16" spans="1:5" ht="14.1" customHeight="1">
      <c r="A16" s="79"/>
      <c r="B16" s="88"/>
      <c r="C16" t="str">
        <f t="shared" si="0"/>
        <v xml:space="preserve">     </v>
      </c>
    </row>
    <row r="17" spans="1:5" ht="14.1" customHeight="1">
      <c r="A17" s="8"/>
      <c r="B17" s="8" t="s">
        <v>369</v>
      </c>
      <c r="C17" t="str">
        <f t="shared" si="0"/>
        <v xml:space="preserve">     WESSA PROFESSIONAL FEES</v>
      </c>
    </row>
    <row r="18" spans="1:5" ht="14.1" customHeight="1">
      <c r="A18" s="79">
        <v>290000</v>
      </c>
      <c r="B18" s="88" t="s">
        <v>370</v>
      </c>
      <c r="C18" t="str">
        <f t="shared" si="0"/>
        <v>290000     WESSA Professional Fees</v>
      </c>
      <c r="E18" t="s">
        <v>363</v>
      </c>
    </row>
    <row r="19" spans="1:5" ht="14.1" customHeight="1">
      <c r="A19" s="18"/>
      <c r="B19" s="5"/>
      <c r="C19" t="str">
        <f t="shared" si="0"/>
        <v xml:space="preserve">     </v>
      </c>
    </row>
    <row r="20" spans="1:5" ht="14.1" customHeight="1">
      <c r="A20" s="18"/>
      <c r="B20" s="5"/>
      <c r="C20" t="str">
        <f t="shared" si="0"/>
        <v xml:space="preserve">     </v>
      </c>
    </row>
    <row r="21" spans="1:5" ht="14.1" customHeight="1">
      <c r="A21" s="8"/>
      <c r="B21" s="8" t="s">
        <v>86</v>
      </c>
      <c r="C21" t="str">
        <f t="shared" si="0"/>
        <v xml:space="preserve">     OTHER STAFF COSTS</v>
      </c>
    </row>
    <row r="22" spans="1:5" ht="14.1" customHeight="1">
      <c r="A22" s="79">
        <v>206400</v>
      </c>
      <c r="B22" s="79" t="s">
        <v>330</v>
      </c>
      <c r="C22" t="str">
        <f t="shared" ref="C22:C28" si="1">CONCATENATE(A22,"     ",B22)</f>
        <v>206400     Course Fees</v>
      </c>
      <c r="E22" s="544" t="s">
        <v>333</v>
      </c>
    </row>
    <row r="23" spans="1:5" ht="14.1" customHeight="1">
      <c r="A23" s="79">
        <v>301000</v>
      </c>
      <c r="B23" s="79" t="s">
        <v>31</v>
      </c>
      <c r="C23" t="str">
        <f t="shared" si="1"/>
        <v xml:space="preserve">301000     Payroll Outsourcing </v>
      </c>
      <c r="E23" t="s">
        <v>76</v>
      </c>
    </row>
    <row r="24" spans="1:5" ht="14.1" customHeight="1">
      <c r="A24" s="79">
        <v>323400</v>
      </c>
      <c r="B24" s="79" t="s">
        <v>32</v>
      </c>
      <c r="C24" t="str">
        <f t="shared" si="1"/>
        <v xml:space="preserve">323400     Staff Recruitment </v>
      </c>
      <c r="E24" t="s">
        <v>77</v>
      </c>
    </row>
    <row r="25" spans="1:5" ht="14.1" customHeight="1">
      <c r="A25" s="79">
        <v>323500</v>
      </c>
      <c r="B25" s="79" t="s">
        <v>33</v>
      </c>
      <c r="C25" t="str">
        <f t="shared" si="1"/>
        <v xml:space="preserve">323500     Other Staff Costs </v>
      </c>
    </row>
    <row r="26" spans="1:5" ht="14.1" customHeight="1">
      <c r="A26" s="543">
        <v>324700</v>
      </c>
      <c r="B26" s="79" t="s">
        <v>356</v>
      </c>
      <c r="C26" t="str">
        <f t="shared" si="1"/>
        <v>324700     Staff Training</v>
      </c>
    </row>
    <row r="27" spans="1:5" ht="14.1" customHeight="1">
      <c r="A27" s="79">
        <v>326000</v>
      </c>
      <c r="B27" s="79" t="s">
        <v>34</v>
      </c>
      <c r="C27" t="str">
        <f t="shared" si="1"/>
        <v>326000     Wages</v>
      </c>
    </row>
    <row r="28" spans="1:5" ht="14.1" customHeight="1">
      <c r="A28" s="79">
        <v>327100</v>
      </c>
      <c r="B28" s="79" t="s">
        <v>347</v>
      </c>
      <c r="C28" t="str">
        <f t="shared" si="1"/>
        <v>327100     Uniforms &amp; Protective Clothing</v>
      </c>
    </row>
    <row r="29" spans="1:5" ht="14.1" customHeight="1">
      <c r="A29" s="18"/>
      <c r="B29" s="5"/>
      <c r="C29" t="str">
        <f t="shared" si="0"/>
        <v xml:space="preserve">     </v>
      </c>
    </row>
    <row r="30" spans="1:5" ht="14.1" customHeight="1">
      <c r="A30" s="18"/>
      <c r="B30" s="5"/>
      <c r="C30" t="str">
        <f t="shared" si="0"/>
        <v xml:space="preserve">     </v>
      </c>
    </row>
    <row r="31" spans="1:5" ht="14.1" customHeight="1">
      <c r="A31" s="8"/>
      <c r="B31" s="8" t="s">
        <v>87</v>
      </c>
      <c r="C31" t="str">
        <f t="shared" ref="C31:C45" si="2">CONCATENATE(A31,"     ",B31)</f>
        <v xml:space="preserve">     PROFESSIONAL FEES</v>
      </c>
    </row>
    <row r="32" spans="1:5" ht="14.1" customHeight="1">
      <c r="A32" s="79">
        <v>222900</v>
      </c>
      <c r="B32" s="79" t="s">
        <v>35</v>
      </c>
      <c r="C32" t="str">
        <f t="shared" si="2"/>
        <v xml:space="preserve">222900     Legal Fees </v>
      </c>
    </row>
    <row r="33" spans="1:5" ht="14.1" customHeight="1">
      <c r="A33" s="79">
        <v>321200</v>
      </c>
      <c r="B33" s="79" t="s">
        <v>36</v>
      </c>
      <c r="C33" t="str">
        <f t="shared" si="2"/>
        <v>321200     Expert Support</v>
      </c>
      <c r="E33" t="s">
        <v>125</v>
      </c>
    </row>
    <row r="34" spans="1:5" ht="14.1" customHeight="1">
      <c r="A34" s="18"/>
      <c r="B34" s="5"/>
      <c r="C34" t="str">
        <f t="shared" si="2"/>
        <v xml:space="preserve">     </v>
      </c>
    </row>
    <row r="35" spans="1:5" ht="14.1" customHeight="1">
      <c r="A35" s="18"/>
      <c r="B35" s="5"/>
      <c r="C35" t="str">
        <f t="shared" si="2"/>
        <v xml:space="preserve">     </v>
      </c>
    </row>
    <row r="36" spans="1:5" ht="14.1" customHeight="1">
      <c r="A36" s="8"/>
      <c r="B36" s="8" t="s">
        <v>88</v>
      </c>
      <c r="C36" t="str">
        <f t="shared" si="2"/>
        <v xml:space="preserve">     MEMBERSHIP &amp; REGISTRATION FEES</v>
      </c>
    </row>
    <row r="37" spans="1:5" ht="14.1" customHeight="1">
      <c r="A37" s="79">
        <v>205610</v>
      </c>
      <c r="B37" s="79" t="s">
        <v>37</v>
      </c>
      <c r="C37" t="str">
        <f t="shared" si="2"/>
        <v>205610     Membership Fees</v>
      </c>
      <c r="E37" t="s">
        <v>78</v>
      </c>
    </row>
    <row r="38" spans="1:5" ht="14.1" customHeight="1">
      <c r="A38" s="79">
        <v>442100</v>
      </c>
      <c r="B38" s="79" t="s">
        <v>38</v>
      </c>
      <c r="C38" t="str">
        <f t="shared" si="2"/>
        <v xml:space="preserve">442100     Subscriptions </v>
      </c>
      <c r="E38" t="s">
        <v>79</v>
      </c>
    </row>
    <row r="39" spans="1:5" ht="14.1" customHeight="1">
      <c r="A39" s="18"/>
      <c r="B39" s="5"/>
      <c r="C39" t="str">
        <f t="shared" si="2"/>
        <v xml:space="preserve">     </v>
      </c>
    </row>
    <row r="40" spans="1:5" ht="14.1" customHeight="1">
      <c r="A40" s="18"/>
      <c r="B40" s="5"/>
      <c r="C40" t="str">
        <f t="shared" si="2"/>
        <v xml:space="preserve">     </v>
      </c>
    </row>
    <row r="41" spans="1:5" ht="14.1" customHeight="1">
      <c r="A41" s="8"/>
      <c r="B41" s="8" t="s">
        <v>89</v>
      </c>
      <c r="C41" t="str">
        <f t="shared" si="2"/>
        <v xml:space="preserve">     INSURANCE</v>
      </c>
    </row>
    <row r="42" spans="1:5" ht="14.1" customHeight="1">
      <c r="A42" s="79">
        <v>221700</v>
      </c>
      <c r="B42" s="79" t="s">
        <v>39</v>
      </c>
      <c r="C42" t="str">
        <f t="shared" si="2"/>
        <v xml:space="preserve">221700     Insurance </v>
      </c>
    </row>
    <row r="43" spans="1:5" ht="14.1" customHeight="1">
      <c r="A43" s="18"/>
      <c r="B43" s="5"/>
      <c r="C43" t="str">
        <f t="shared" si="2"/>
        <v xml:space="preserve">     </v>
      </c>
    </row>
    <row r="44" spans="1:5" ht="14.1" customHeight="1">
      <c r="A44" s="18"/>
      <c r="B44" s="5"/>
      <c r="C44" t="str">
        <f t="shared" si="2"/>
        <v xml:space="preserve">     </v>
      </c>
    </row>
    <row r="45" spans="1:5" ht="14.1" customHeight="1">
      <c r="A45" s="8"/>
      <c r="B45" s="8" t="s">
        <v>90</v>
      </c>
      <c r="C45" t="str">
        <f t="shared" si="2"/>
        <v xml:space="preserve">     STATIONERY &amp; PRINTING</v>
      </c>
    </row>
    <row r="46" spans="1:5" ht="14.1" customHeight="1">
      <c r="A46" s="79">
        <v>263700</v>
      </c>
      <c r="B46" s="79" t="s">
        <v>40</v>
      </c>
      <c r="C46" t="str">
        <f t="shared" ref="C46:C74" si="3">CONCATENATE(A46,"     ",B46)</f>
        <v xml:space="preserve">263700     Postage </v>
      </c>
      <c r="E46" t="s">
        <v>80</v>
      </c>
    </row>
    <row r="47" spans="1:5" ht="14.1" customHeight="1">
      <c r="A47" s="79">
        <v>423500</v>
      </c>
      <c r="B47" s="79" t="s">
        <v>41</v>
      </c>
      <c r="C47" t="str">
        <f t="shared" si="3"/>
        <v xml:space="preserve">423500     Printing &amp; Photocopying </v>
      </c>
    </row>
    <row r="48" spans="1:5" ht="14.1" customHeight="1">
      <c r="A48" s="79">
        <v>423600</v>
      </c>
      <c r="B48" s="79" t="s">
        <v>42</v>
      </c>
      <c r="C48" t="str">
        <f t="shared" si="3"/>
        <v xml:space="preserve">423600     Stationery </v>
      </c>
      <c r="E48" s="91" t="s">
        <v>124</v>
      </c>
    </row>
    <row r="49" spans="1:5" ht="14.1" customHeight="1">
      <c r="A49" s="18"/>
      <c r="B49" s="5"/>
      <c r="C49" t="str">
        <f t="shared" si="3"/>
        <v xml:space="preserve">     </v>
      </c>
    </row>
    <row r="50" spans="1:5" ht="14.1" customHeight="1">
      <c r="A50" s="18"/>
      <c r="B50" s="5"/>
      <c r="C50" t="str">
        <f t="shared" si="3"/>
        <v xml:space="preserve">     </v>
      </c>
    </row>
    <row r="51" spans="1:5" ht="14.1" customHeight="1">
      <c r="A51" s="8"/>
      <c r="B51" s="8" t="s">
        <v>91</v>
      </c>
      <c r="C51" t="str">
        <f t="shared" si="3"/>
        <v xml:space="preserve">     TELEPHONE</v>
      </c>
    </row>
    <row r="52" spans="1:5" ht="14.1" customHeight="1">
      <c r="A52" s="79">
        <v>461100</v>
      </c>
      <c r="B52" s="79" t="s">
        <v>43</v>
      </c>
      <c r="C52" t="str">
        <f t="shared" si="3"/>
        <v xml:space="preserve">461100     Telephone Internet </v>
      </c>
    </row>
    <row r="53" spans="1:5" ht="14.1" customHeight="1">
      <c r="A53" s="79">
        <v>461300</v>
      </c>
      <c r="B53" s="79" t="s">
        <v>44</v>
      </c>
      <c r="C53" t="str">
        <f t="shared" si="3"/>
        <v xml:space="preserve">461300     Telephone &amp; Fax </v>
      </c>
    </row>
    <row r="54" spans="1:5" ht="14.1" customHeight="1">
      <c r="A54" s="79">
        <v>461400</v>
      </c>
      <c r="B54" s="79" t="s">
        <v>45</v>
      </c>
      <c r="C54" t="str">
        <f t="shared" si="3"/>
        <v xml:space="preserve">461400     Cell Phones </v>
      </c>
    </row>
    <row r="55" spans="1:5" ht="14.1" customHeight="1">
      <c r="A55" s="18"/>
      <c r="B55" s="5"/>
      <c r="C55" t="str">
        <f t="shared" si="3"/>
        <v xml:space="preserve">     </v>
      </c>
    </row>
    <row r="56" spans="1:5" ht="14.1" customHeight="1">
      <c r="A56" s="18"/>
      <c r="B56" s="5"/>
      <c r="C56" t="str">
        <f t="shared" si="3"/>
        <v xml:space="preserve">     </v>
      </c>
    </row>
    <row r="57" spans="1:5" ht="14.1" customHeight="1">
      <c r="A57" s="8"/>
      <c r="B57" s="8" t="s">
        <v>92</v>
      </c>
      <c r="C57" t="str">
        <f t="shared" si="3"/>
        <v xml:space="preserve">     COMPUTERS</v>
      </c>
    </row>
    <row r="58" spans="1:5" ht="14.1" customHeight="1">
      <c r="A58" s="79">
        <v>208200</v>
      </c>
      <c r="B58" s="79" t="s">
        <v>46</v>
      </c>
      <c r="C58" t="str">
        <f t="shared" si="3"/>
        <v xml:space="preserve">208200     Computer Software Licences </v>
      </c>
      <c r="E58" t="s">
        <v>119</v>
      </c>
    </row>
    <row r="59" spans="1:5" ht="14.1" customHeight="1">
      <c r="A59" s="79">
        <v>208300</v>
      </c>
      <c r="B59" s="79" t="s">
        <v>47</v>
      </c>
      <c r="C59" t="str">
        <f t="shared" si="3"/>
        <v xml:space="preserve">208300     Printer Cartridges </v>
      </c>
      <c r="E59" t="s">
        <v>118</v>
      </c>
    </row>
    <row r="60" spans="1:5" ht="14.1" customHeight="1">
      <c r="A60" s="79">
        <v>208500</v>
      </c>
      <c r="B60" s="79" t="s">
        <v>48</v>
      </c>
      <c r="C60" t="str">
        <f t="shared" si="3"/>
        <v xml:space="preserve">208500     Computer Hardware </v>
      </c>
      <c r="E60" t="s">
        <v>120</v>
      </c>
    </row>
    <row r="61" spans="1:5" ht="14.1" customHeight="1">
      <c r="A61" s="79">
        <v>208600</v>
      </c>
      <c r="B61" s="79" t="s">
        <v>49</v>
      </c>
      <c r="C61" t="str">
        <f t="shared" si="3"/>
        <v xml:space="preserve">208600     Computer Repairs &amp; Maintenance </v>
      </c>
      <c r="E61" t="s">
        <v>121</v>
      </c>
    </row>
    <row r="62" spans="1:5" ht="14.1" customHeight="1">
      <c r="A62" s="18"/>
      <c r="B62" s="5"/>
      <c r="C62" t="str">
        <f t="shared" si="3"/>
        <v xml:space="preserve">     </v>
      </c>
    </row>
    <row r="63" spans="1:5" ht="14.1" customHeight="1">
      <c r="A63" s="18"/>
      <c r="B63" s="5"/>
      <c r="C63" t="str">
        <f t="shared" si="3"/>
        <v xml:space="preserve">     </v>
      </c>
    </row>
    <row r="64" spans="1:5" ht="14.1" customHeight="1">
      <c r="A64" s="8"/>
      <c r="B64" s="8" t="s">
        <v>93</v>
      </c>
      <c r="C64" t="str">
        <f t="shared" si="3"/>
        <v xml:space="preserve">     OFFICE EQUIPMENT</v>
      </c>
    </row>
    <row r="65" spans="1:5" ht="14.1" customHeight="1">
      <c r="A65" s="79">
        <v>218700</v>
      </c>
      <c r="B65" s="79" t="s">
        <v>50</v>
      </c>
      <c r="C65" t="str">
        <f t="shared" si="3"/>
        <v xml:space="preserve">218700     Equipment Leasing </v>
      </c>
      <c r="E65" t="s">
        <v>81</v>
      </c>
    </row>
    <row r="66" spans="1:5" ht="14.1" customHeight="1">
      <c r="A66" s="79">
        <v>220100</v>
      </c>
      <c r="B66" s="79" t="s">
        <v>51</v>
      </c>
      <c r="C66" t="str">
        <f t="shared" si="3"/>
        <v>220100     Tools &amp; Equipment</v>
      </c>
    </row>
    <row r="67" spans="1:5" ht="14.1" customHeight="1">
      <c r="A67" s="79">
        <v>220200</v>
      </c>
      <c r="B67" s="79" t="s">
        <v>52</v>
      </c>
      <c r="C67" t="str">
        <f t="shared" si="3"/>
        <v xml:space="preserve">220200     Office Furniture &amp; Equipment </v>
      </c>
      <c r="E67" t="s">
        <v>123</v>
      </c>
    </row>
    <row r="68" spans="1:5" ht="14.1" customHeight="1">
      <c r="A68" s="79">
        <v>232400</v>
      </c>
      <c r="B68" s="79" t="s">
        <v>53</v>
      </c>
      <c r="C68" t="str">
        <f t="shared" si="3"/>
        <v xml:space="preserve">232400     Office Equipment Repairs &amp; Maintenance </v>
      </c>
    </row>
    <row r="69" spans="1:5" ht="14.1" customHeight="1">
      <c r="A69" s="79">
        <v>232500</v>
      </c>
      <c r="B69" s="79" t="s">
        <v>54</v>
      </c>
      <c r="C69" t="str">
        <f t="shared" si="3"/>
        <v>232500     Other Equipment Repairs &amp; Maintenance</v>
      </c>
      <c r="E69" t="s">
        <v>357</v>
      </c>
    </row>
    <row r="70" spans="1:5" ht="14.1" customHeight="1">
      <c r="A70" s="18"/>
      <c r="B70" s="5"/>
      <c r="C70" t="str">
        <f t="shared" si="3"/>
        <v xml:space="preserve">     </v>
      </c>
    </row>
    <row r="71" spans="1:5" ht="14.1" customHeight="1">
      <c r="A71" s="18"/>
      <c r="B71" s="5"/>
      <c r="C71" t="str">
        <f t="shared" si="3"/>
        <v xml:space="preserve">     </v>
      </c>
    </row>
    <row r="72" spans="1:5" ht="14.1" customHeight="1">
      <c r="A72" s="8"/>
      <c r="B72" s="8" t="s">
        <v>94</v>
      </c>
      <c r="C72" t="str">
        <f t="shared" si="3"/>
        <v xml:space="preserve">     PROPERTY &amp; BUILDINGS</v>
      </c>
    </row>
    <row r="73" spans="1:5" ht="14.1" customHeight="1">
      <c r="A73" s="79">
        <v>206850</v>
      </c>
      <c r="B73" s="79" t="s">
        <v>55</v>
      </c>
      <c r="C73" t="str">
        <f t="shared" si="3"/>
        <v>206850     Cleaning</v>
      </c>
    </row>
    <row r="74" spans="1:5" ht="14.1" customHeight="1">
      <c r="A74" s="79">
        <v>231200</v>
      </c>
      <c r="B74" s="79" t="s">
        <v>56</v>
      </c>
      <c r="C74" t="str">
        <f t="shared" si="3"/>
        <v xml:space="preserve">231200     Building Repairs &amp; Maintenance </v>
      </c>
      <c r="E74" t="s">
        <v>122</v>
      </c>
    </row>
    <row r="75" spans="1:5" ht="14.1" customHeight="1">
      <c r="A75" s="79">
        <v>232300</v>
      </c>
      <c r="B75" s="79" t="s">
        <v>82</v>
      </c>
      <c r="C75" t="str">
        <f t="shared" ref="C75:C104" si="4">CONCATENATE(A75,"     ",B75)</f>
        <v>232300     Property Repairs &amp; Maintenance</v>
      </c>
      <c r="E75" t="s">
        <v>83</v>
      </c>
    </row>
    <row r="76" spans="1:5" ht="14.1" customHeight="1">
      <c r="A76" s="79">
        <v>264300</v>
      </c>
      <c r="B76" s="79" t="s">
        <v>345</v>
      </c>
      <c r="C76" t="str">
        <f t="shared" si="4"/>
        <v>264300     Office Rent</v>
      </c>
    </row>
    <row r="77" spans="1:5" ht="14.1" customHeight="1">
      <c r="A77" s="79">
        <v>411300</v>
      </c>
      <c r="B77" s="79" t="s">
        <v>57</v>
      </c>
      <c r="C77" t="str">
        <f t="shared" si="4"/>
        <v xml:space="preserve">411300     Security </v>
      </c>
    </row>
    <row r="78" spans="1:5" ht="14.1" customHeight="1">
      <c r="A78" s="18"/>
      <c r="B78" s="5"/>
      <c r="C78" t="str">
        <f t="shared" si="4"/>
        <v xml:space="preserve">     </v>
      </c>
    </row>
    <row r="79" spans="1:5" ht="14.1" customHeight="1">
      <c r="A79" s="18"/>
      <c r="B79" s="5"/>
      <c r="C79" t="str">
        <f t="shared" si="4"/>
        <v xml:space="preserve">     </v>
      </c>
    </row>
    <row r="80" spans="1:5" ht="14.1" customHeight="1">
      <c r="A80" s="8"/>
      <c r="B80" s="8" t="s">
        <v>95</v>
      </c>
      <c r="C80" t="str">
        <f t="shared" si="4"/>
        <v xml:space="preserve">     ENTERTAINMENT</v>
      </c>
    </row>
    <row r="81" spans="1:5" ht="14.1" customHeight="1">
      <c r="A81" s="79">
        <v>217100</v>
      </c>
      <c r="B81" s="79" t="s">
        <v>58</v>
      </c>
      <c r="C81" t="str">
        <f t="shared" si="4"/>
        <v xml:space="preserve">217100     Entertainment </v>
      </c>
    </row>
    <row r="82" spans="1:5" ht="14.1" customHeight="1">
      <c r="A82" s="18"/>
      <c r="B82" s="5"/>
      <c r="C82" t="str">
        <f t="shared" si="4"/>
        <v xml:space="preserve">     </v>
      </c>
    </row>
    <row r="83" spans="1:5" ht="14.1" customHeight="1">
      <c r="A83" s="18"/>
      <c r="B83" s="5"/>
      <c r="C83" t="str">
        <f t="shared" si="4"/>
        <v xml:space="preserve">     </v>
      </c>
    </row>
    <row r="84" spans="1:5" ht="14.1" customHeight="1">
      <c r="A84" s="8"/>
      <c r="B84" s="8" t="s">
        <v>96</v>
      </c>
      <c r="C84" t="str">
        <f t="shared" si="4"/>
        <v xml:space="preserve">     CONFERENCES &amp; WORKSHOPS &amp; MEETINGS</v>
      </c>
    </row>
    <row r="85" spans="1:5" ht="14.1" customHeight="1">
      <c r="A85" s="543">
        <v>206500</v>
      </c>
      <c r="B85" s="79" t="s">
        <v>331</v>
      </c>
      <c r="C85" t="str">
        <f t="shared" si="4"/>
        <v>206500     Attendance Registration Fees</v>
      </c>
      <c r="E85" s="544" t="s">
        <v>334</v>
      </c>
    </row>
    <row r="86" spans="1:5" ht="14.1" customHeight="1">
      <c r="A86" s="79">
        <v>206600</v>
      </c>
      <c r="B86" s="79" t="s">
        <v>153</v>
      </c>
      <c r="C86" t="str">
        <f t="shared" si="4"/>
        <v>206600     Catering</v>
      </c>
      <c r="E86" s="544"/>
    </row>
    <row r="87" spans="1:5" ht="14.1" customHeight="1">
      <c r="A87" s="543">
        <v>206700</v>
      </c>
      <c r="B87" s="79" t="s">
        <v>152</v>
      </c>
      <c r="C87" t="str">
        <f t="shared" si="4"/>
        <v>206700     Venue Hire</v>
      </c>
      <c r="E87" s="544"/>
    </row>
    <row r="88" spans="1:5" ht="14.1" customHeight="1">
      <c r="A88" s="543">
        <v>220250</v>
      </c>
      <c r="B88" s="79" t="s">
        <v>332</v>
      </c>
      <c r="C88" t="str">
        <f t="shared" si="4"/>
        <v>220250     Gate &amp; Entrance Fees</v>
      </c>
      <c r="E88" s="544" t="s">
        <v>335</v>
      </c>
    </row>
    <row r="89" spans="1:5" ht="14.1" customHeight="1">
      <c r="A89" s="79">
        <v>303900</v>
      </c>
      <c r="B89" s="79" t="s">
        <v>350</v>
      </c>
      <c r="C89" t="str">
        <f>CONCATENATE(A89,"     ",B89)</f>
        <v>303900     Per Diem &amp; Stipends</v>
      </c>
      <c r="E89" t="s">
        <v>348</v>
      </c>
    </row>
    <row r="90" spans="1:5" ht="14.1" customHeight="1">
      <c r="A90" s="18"/>
      <c r="B90" s="5"/>
      <c r="C90" t="str">
        <f t="shared" si="4"/>
        <v xml:space="preserve">     </v>
      </c>
    </row>
    <row r="91" spans="1:5" ht="14.1" customHeight="1">
      <c r="A91" s="18"/>
      <c r="B91" s="5"/>
      <c r="C91" t="str">
        <f t="shared" si="4"/>
        <v xml:space="preserve">     </v>
      </c>
    </row>
    <row r="92" spans="1:5" ht="14.1" customHeight="1">
      <c r="A92" s="8"/>
      <c r="B92" s="8" t="s">
        <v>97</v>
      </c>
      <c r="C92" t="str">
        <f t="shared" si="4"/>
        <v xml:space="preserve">     MAGAZINES &amp; NEWSLETTERS</v>
      </c>
    </row>
    <row r="93" spans="1:5" ht="14.1" customHeight="1">
      <c r="A93" s="79">
        <v>211300</v>
      </c>
      <c r="B93" s="79" t="s">
        <v>59</v>
      </c>
      <c r="C93" t="str">
        <f t="shared" si="4"/>
        <v>211300     Contributors</v>
      </c>
      <c r="E93" s="544" t="s">
        <v>336</v>
      </c>
    </row>
    <row r="94" spans="1:5" ht="14.1" customHeight="1">
      <c r="A94" s="18"/>
      <c r="B94" s="5"/>
      <c r="C94" t="str">
        <f t="shared" si="4"/>
        <v xml:space="preserve">     </v>
      </c>
    </row>
    <row r="95" spans="1:5" ht="14.1" customHeight="1">
      <c r="A95" s="18"/>
      <c r="B95" s="5"/>
      <c r="C95" t="str">
        <f t="shared" si="4"/>
        <v xml:space="preserve">     </v>
      </c>
    </row>
    <row r="96" spans="1:5" ht="14.1" customHeight="1">
      <c r="A96" s="8"/>
      <c r="B96" s="8" t="s">
        <v>98</v>
      </c>
      <c r="C96" t="str">
        <f t="shared" si="4"/>
        <v xml:space="preserve">     MARKETING</v>
      </c>
    </row>
    <row r="97" spans="1:6" ht="14.1" customHeight="1">
      <c r="A97" s="79">
        <v>201300</v>
      </c>
      <c r="B97" s="79" t="s">
        <v>60</v>
      </c>
      <c r="C97" t="str">
        <f t="shared" ref="C97:C103" si="5">CONCATENATE(A97,"     ",B97)</f>
        <v xml:space="preserve">201300     Advertising </v>
      </c>
      <c r="E97" s="79"/>
      <c r="F97" s="79"/>
    </row>
    <row r="98" spans="1:6" ht="14.1" customHeight="1">
      <c r="A98" s="79">
        <v>219200</v>
      </c>
      <c r="B98" s="79" t="s">
        <v>338</v>
      </c>
      <c r="C98" t="str">
        <f t="shared" si="5"/>
        <v>219200     Exhibition Participation Fees</v>
      </c>
      <c r="E98" s="542" t="s">
        <v>340</v>
      </c>
      <c r="F98" s="79"/>
    </row>
    <row r="99" spans="1:6" ht="14.1" customHeight="1">
      <c r="A99" s="79">
        <v>219400</v>
      </c>
      <c r="B99" s="79" t="s">
        <v>351</v>
      </c>
      <c r="C99" t="str">
        <f t="shared" si="5"/>
        <v>219400     Gifts</v>
      </c>
      <c r="E99" s="544" t="s">
        <v>352</v>
      </c>
      <c r="F99" s="79"/>
    </row>
    <row r="100" spans="1:6" ht="14.1" customHeight="1">
      <c r="A100" s="79">
        <v>241500</v>
      </c>
      <c r="B100" s="79" t="s">
        <v>337</v>
      </c>
      <c r="C100" t="str">
        <f t="shared" si="5"/>
        <v>241500     Marketing Materials</v>
      </c>
      <c r="E100" s="544" t="s">
        <v>346</v>
      </c>
      <c r="F100" s="79"/>
    </row>
    <row r="101" spans="1:6" ht="14.1" customHeight="1">
      <c r="A101" s="79">
        <v>261500</v>
      </c>
      <c r="B101" s="79" t="s">
        <v>61</v>
      </c>
      <c r="C101" t="str">
        <f t="shared" si="5"/>
        <v xml:space="preserve">261500     News Clippings </v>
      </c>
      <c r="E101" s="542" t="s">
        <v>341</v>
      </c>
      <c r="F101" s="79"/>
    </row>
    <row r="102" spans="1:6" ht="14.1" customHeight="1">
      <c r="A102" s="87">
        <v>475500</v>
      </c>
      <c r="B102" s="87" t="s">
        <v>339</v>
      </c>
      <c r="C102" t="str">
        <f t="shared" si="5"/>
        <v>475500     Logo Merchandise</v>
      </c>
      <c r="E102" s="542" t="s">
        <v>342</v>
      </c>
      <c r="F102" s="79"/>
    </row>
    <row r="103" spans="1:6" ht="14.1" customHeight="1">
      <c r="A103" s="79">
        <v>516300</v>
      </c>
      <c r="B103" s="88" t="s">
        <v>29</v>
      </c>
      <c r="C103" t="str">
        <f t="shared" si="5"/>
        <v>516300     Prizes</v>
      </c>
      <c r="E103" s="79"/>
      <c r="F103" s="79"/>
    </row>
    <row r="104" spans="1:6" ht="14.1" customHeight="1">
      <c r="A104" s="79">
        <v>474100</v>
      </c>
      <c r="B104" s="79" t="s">
        <v>62</v>
      </c>
      <c r="C104" t="str">
        <f t="shared" si="4"/>
        <v>474100     Website Management</v>
      </c>
    </row>
    <row r="105" spans="1:6" ht="14.1" customHeight="1">
      <c r="A105" s="18"/>
      <c r="B105" s="5"/>
      <c r="C105" t="str">
        <f t="shared" ref="C105:C130" si="6">CONCATENATE(A105,"     ",B105)</f>
        <v xml:space="preserve">     </v>
      </c>
    </row>
    <row r="106" spans="1:6" ht="14.1" customHeight="1">
      <c r="A106" s="18"/>
      <c r="B106" s="5"/>
      <c r="C106" t="str">
        <f t="shared" si="6"/>
        <v xml:space="preserve">     </v>
      </c>
    </row>
    <row r="107" spans="1:6" ht="14.1" customHeight="1">
      <c r="A107" s="8"/>
      <c r="B107" s="8" t="s">
        <v>99</v>
      </c>
      <c r="C107" t="str">
        <f t="shared" si="6"/>
        <v xml:space="preserve">     RESOURCES</v>
      </c>
    </row>
    <row r="108" spans="1:6" ht="14.1" customHeight="1">
      <c r="A108" s="79">
        <v>274100</v>
      </c>
      <c r="B108" s="79" t="s">
        <v>103</v>
      </c>
      <c r="C108" t="str">
        <f t="shared" si="6"/>
        <v>274100     Environment Magazine</v>
      </c>
    </row>
    <row r="109" spans="1:6" ht="14.1" customHeight="1">
      <c r="A109" s="79">
        <v>274200</v>
      </c>
      <c r="B109" s="79" t="s">
        <v>104</v>
      </c>
      <c r="C109" t="str">
        <f t="shared" si="6"/>
        <v>274200     Envirokids Magazine</v>
      </c>
    </row>
    <row r="110" spans="1:6" ht="14.1" customHeight="1">
      <c r="A110" s="79">
        <v>274300</v>
      </c>
      <c r="B110" s="79" t="s">
        <v>105</v>
      </c>
      <c r="C110" t="str">
        <f t="shared" si="6"/>
        <v>274300     Sharenet Resources</v>
      </c>
    </row>
    <row r="111" spans="1:6" ht="14.1" customHeight="1">
      <c r="A111" s="79">
        <v>275000</v>
      </c>
      <c r="B111" s="79" t="s">
        <v>447</v>
      </c>
      <c r="C111" t="str">
        <f t="shared" si="6"/>
        <v>275000     Other Printed Resources</v>
      </c>
    </row>
    <row r="112" spans="1:6" ht="14.1" customHeight="1">
      <c r="A112" s="18"/>
      <c r="B112" s="5"/>
      <c r="C112" t="str">
        <f t="shared" si="6"/>
        <v xml:space="preserve">     </v>
      </c>
    </row>
    <row r="113" spans="1:5" ht="14.1" customHeight="1">
      <c r="A113" s="18"/>
      <c r="B113" s="5"/>
      <c r="C113" t="str">
        <f t="shared" si="6"/>
        <v xml:space="preserve">     </v>
      </c>
    </row>
    <row r="114" spans="1:5" ht="14.1" customHeight="1">
      <c r="A114" s="8"/>
      <c r="B114" s="8" t="s">
        <v>100</v>
      </c>
      <c r="C114" t="str">
        <f t="shared" si="6"/>
        <v xml:space="preserve">     TRAVEL</v>
      </c>
    </row>
    <row r="115" spans="1:5" ht="14.1" customHeight="1">
      <c r="A115" s="79">
        <v>251100</v>
      </c>
      <c r="B115" s="79" t="s">
        <v>349</v>
      </c>
      <c r="C115" t="str">
        <f t="shared" si="6"/>
        <v>251100     Public Transport</v>
      </c>
    </row>
    <row r="116" spans="1:5" ht="14.1" customHeight="1">
      <c r="A116" s="79">
        <v>251400</v>
      </c>
      <c r="B116" s="79" t="s">
        <v>63</v>
      </c>
      <c r="C116" t="str">
        <f t="shared" si="6"/>
        <v xml:space="preserve">251400     WESSA Vehicle Usage </v>
      </c>
    </row>
    <row r="117" spans="1:5" ht="14.1" customHeight="1">
      <c r="A117" s="79">
        <v>251500</v>
      </c>
      <c r="B117" s="79" t="s">
        <v>64</v>
      </c>
      <c r="C117" t="str">
        <f t="shared" si="6"/>
        <v xml:space="preserve">251500     Car Hire </v>
      </c>
    </row>
    <row r="118" spans="1:5" ht="14.1" customHeight="1">
      <c r="A118" s="79">
        <v>251600</v>
      </c>
      <c r="B118" s="79" t="s">
        <v>65</v>
      </c>
      <c r="C118" t="str">
        <f t="shared" si="6"/>
        <v xml:space="preserve">251600     Tolls &amp; Parking </v>
      </c>
    </row>
    <row r="119" spans="1:5" ht="14.1" customHeight="1">
      <c r="A119" s="79">
        <v>472300</v>
      </c>
      <c r="B119" s="87" t="s">
        <v>128</v>
      </c>
      <c r="C119" t="str">
        <f t="shared" si="6"/>
        <v>472300     Travel Claim  - WESSA staff</v>
      </c>
      <c r="E119" t="s">
        <v>130</v>
      </c>
    </row>
    <row r="120" spans="1:5" ht="14.1" customHeight="1">
      <c r="A120" s="79">
        <v>472200</v>
      </c>
      <c r="B120" s="87" t="s">
        <v>129</v>
      </c>
      <c r="C120" t="str">
        <f t="shared" si="6"/>
        <v>472200     Travel Claim - Other</v>
      </c>
      <c r="E120" t="s">
        <v>131</v>
      </c>
    </row>
    <row r="121" spans="1:5" ht="14.1" customHeight="1">
      <c r="A121" s="79">
        <v>472400</v>
      </c>
      <c r="B121" s="79" t="s">
        <v>66</v>
      </c>
      <c r="C121" t="str">
        <f t="shared" si="6"/>
        <v xml:space="preserve">472400     Local Airfares </v>
      </c>
    </row>
    <row r="122" spans="1:5" ht="14.1" customHeight="1">
      <c r="A122" s="79">
        <v>472500</v>
      </c>
      <c r="B122" s="79" t="s">
        <v>67</v>
      </c>
      <c r="C122" t="str">
        <f t="shared" si="6"/>
        <v xml:space="preserve">472500     International Airfares </v>
      </c>
    </row>
    <row r="123" spans="1:5" ht="14.1" customHeight="1">
      <c r="A123" s="79">
        <v>472600</v>
      </c>
      <c r="B123" s="79" t="s">
        <v>68</v>
      </c>
      <c r="C123" t="str">
        <f t="shared" si="6"/>
        <v xml:space="preserve">472600     Other Travel Expenses </v>
      </c>
    </row>
    <row r="124" spans="1:5" ht="14.1" customHeight="1">
      <c r="A124" s="79">
        <v>472800</v>
      </c>
      <c r="B124" s="79" t="s">
        <v>69</v>
      </c>
      <c r="C124" t="str">
        <f t="shared" si="6"/>
        <v xml:space="preserve">472800     Accommodation </v>
      </c>
    </row>
    <row r="125" spans="1:5" ht="14.1" customHeight="1">
      <c r="A125" s="79">
        <v>472900</v>
      </c>
      <c r="B125" s="79" t="s">
        <v>70</v>
      </c>
      <c r="C125" t="str">
        <f t="shared" si="6"/>
        <v xml:space="preserve">472900     Subsistence </v>
      </c>
      <c r="E125" t="s">
        <v>353</v>
      </c>
    </row>
    <row r="126" spans="1:5" ht="14.1" customHeight="1">
      <c r="A126" s="18"/>
      <c r="B126" s="5"/>
      <c r="C126" t="str">
        <f t="shared" si="6"/>
        <v xml:space="preserve">     </v>
      </c>
    </row>
    <row r="127" spans="1:5" ht="14.1" customHeight="1">
      <c r="A127" s="18"/>
      <c r="B127" s="5"/>
      <c r="C127" t="str">
        <f t="shared" si="6"/>
        <v xml:space="preserve">     </v>
      </c>
    </row>
    <row r="128" spans="1:5" ht="14.1" customHeight="1">
      <c r="A128" s="8"/>
      <c r="B128" s="8" t="s">
        <v>107</v>
      </c>
      <c r="C128" t="str">
        <f t="shared" si="6"/>
        <v xml:space="preserve">     FIXED ASSETS</v>
      </c>
    </row>
    <row r="129" spans="1:3" ht="14.1" customHeight="1">
      <c r="A129" s="87">
        <v>705200</v>
      </c>
      <c r="B129" s="87" t="s">
        <v>108</v>
      </c>
      <c r="C129" t="str">
        <f t="shared" si="6"/>
        <v>705200     Vehicles</v>
      </c>
    </row>
    <row r="130" spans="1:3" ht="14.1" customHeight="1">
      <c r="A130" s="87">
        <v>705300</v>
      </c>
      <c r="B130" s="87" t="s">
        <v>109</v>
      </c>
      <c r="C130" t="str">
        <f t="shared" si="6"/>
        <v>705300     Computer Software</v>
      </c>
    </row>
    <row r="131" spans="1:3" ht="14.1" customHeight="1">
      <c r="A131" s="87">
        <v>705400</v>
      </c>
      <c r="B131" s="87" t="s">
        <v>110</v>
      </c>
      <c r="C131" t="str">
        <f t="shared" ref="C131:C138" si="7">CONCATENATE(A131,"     ",B131)</f>
        <v>705400     Computer Hardware</v>
      </c>
    </row>
    <row r="132" spans="1:3" ht="14.1" customHeight="1">
      <c r="A132" s="87">
        <v>705500</v>
      </c>
      <c r="B132" s="87" t="s">
        <v>111</v>
      </c>
      <c r="C132" t="str">
        <f t="shared" si="7"/>
        <v>705500     Office Furniture &amp; Equipment</v>
      </c>
    </row>
    <row r="133" spans="1:3" ht="14.1" customHeight="1">
      <c r="A133" s="87">
        <v>705600</v>
      </c>
      <c r="B133" s="87" t="s">
        <v>112</v>
      </c>
      <c r="C133" t="str">
        <f t="shared" si="7"/>
        <v>705600     Other Equipment</v>
      </c>
    </row>
    <row r="134" spans="1:3" ht="14.1" customHeight="1">
      <c r="A134" s="2"/>
      <c r="B134" s="11"/>
      <c r="C134" t="str">
        <f t="shared" si="7"/>
        <v xml:space="preserve">     </v>
      </c>
    </row>
    <row r="135" spans="1:3" ht="14.1" customHeight="1">
      <c r="A135" s="2"/>
      <c r="B135" s="11"/>
      <c r="C135" t="str">
        <f t="shared" si="7"/>
        <v xml:space="preserve">     </v>
      </c>
    </row>
    <row r="136" spans="1:3" ht="14.1" customHeight="1">
      <c r="A136" s="8"/>
      <c r="B136" s="8" t="s">
        <v>106</v>
      </c>
      <c r="C136" t="str">
        <f t="shared" si="7"/>
        <v xml:space="preserve">     TRANSFERS</v>
      </c>
    </row>
    <row r="137" spans="1:3" ht="14.1" customHeight="1">
      <c r="A137" s="79">
        <v>495000</v>
      </c>
      <c r="B137" s="79" t="s">
        <v>74</v>
      </c>
      <c r="C137" t="str">
        <f t="shared" si="7"/>
        <v>495000     Transfers to 3rd Parties</v>
      </c>
    </row>
    <row r="138" spans="1:3" ht="14.1" customHeight="1">
      <c r="A138" s="79">
        <v>493000</v>
      </c>
      <c r="B138" s="79" t="s">
        <v>75</v>
      </c>
      <c r="C138" t="str">
        <f t="shared" si="7"/>
        <v>493000     Transfers to Regions</v>
      </c>
    </row>
    <row r="139" spans="1:3" ht="14.1" customHeight="1">
      <c r="A139" s="2"/>
      <c r="B139" s="11"/>
    </row>
    <row r="140" spans="1:3" ht="14.1" customHeight="1">
      <c r="A140" s="2"/>
      <c r="B140" s="11"/>
    </row>
    <row r="141" spans="1:3" ht="14.1" customHeight="1">
      <c r="A141" s="8"/>
      <c r="B141" s="8" t="s">
        <v>85</v>
      </c>
      <c r="C141" t="str">
        <f t="shared" ref="C141:C153" si="8">CONCATENATE(A141,"     ",B141)</f>
        <v xml:space="preserve">     GENERAL ADMIN</v>
      </c>
    </row>
    <row r="142" spans="1:3" ht="14.1" customHeight="1">
      <c r="A142" s="79">
        <v>204900</v>
      </c>
      <c r="B142" s="79" t="s">
        <v>30</v>
      </c>
      <c r="C142" t="str">
        <f t="shared" si="8"/>
        <v xml:space="preserve">204900     Bank Charges </v>
      </c>
    </row>
    <row r="143" spans="1:3" ht="14.1" customHeight="1">
      <c r="A143" s="79"/>
      <c r="B143" s="79"/>
      <c r="C143" t="str">
        <f t="shared" si="8"/>
        <v xml:space="preserve">     </v>
      </c>
    </row>
    <row r="144" spans="1:3" ht="14.1" customHeight="1">
      <c r="A144" s="2"/>
      <c r="B144" s="11"/>
      <c r="C144" t="str">
        <f t="shared" si="8"/>
        <v xml:space="preserve">     </v>
      </c>
    </row>
    <row r="145" spans="1:5" ht="14.1" customHeight="1">
      <c r="A145" s="8"/>
      <c r="B145" s="8" t="s">
        <v>101</v>
      </c>
      <c r="C145" t="str">
        <f t="shared" si="8"/>
        <v xml:space="preserve">     AUDIT FEES</v>
      </c>
    </row>
    <row r="146" spans="1:5" ht="14.1" customHeight="1">
      <c r="A146" s="87">
        <v>204200</v>
      </c>
      <c r="B146" s="87" t="s">
        <v>446</v>
      </c>
      <c r="C146" t="str">
        <f t="shared" si="8"/>
        <v>204200     Audit Fee Provision</v>
      </c>
    </row>
    <row r="147" spans="1:5" ht="14.1" customHeight="1">
      <c r="A147" s="2"/>
      <c r="B147" s="11"/>
      <c r="C147" t="str">
        <f t="shared" si="8"/>
        <v xml:space="preserve">     </v>
      </c>
    </row>
    <row r="148" spans="1:5" ht="14.1" customHeight="1">
      <c r="A148" s="2"/>
      <c r="B148" s="11"/>
      <c r="C148" t="str">
        <f t="shared" si="8"/>
        <v xml:space="preserve">     </v>
      </c>
    </row>
    <row r="149" spans="1:5" ht="14.1" customHeight="1">
      <c r="A149" s="8"/>
      <c r="B149" s="8" t="s">
        <v>102</v>
      </c>
      <c r="C149" t="str">
        <f t="shared" si="8"/>
        <v xml:space="preserve">     MANAGEMENT FEES</v>
      </c>
    </row>
    <row r="150" spans="1:5" ht="14.1" customHeight="1">
      <c r="A150" s="87">
        <v>475600</v>
      </c>
      <c r="B150" s="87" t="s">
        <v>71</v>
      </c>
      <c r="C150" t="str">
        <f t="shared" si="8"/>
        <v>475600     Education Management Fees</v>
      </c>
    </row>
    <row r="151" spans="1:5" ht="14.1" customHeight="1">
      <c r="A151" s="87">
        <v>475700</v>
      </c>
      <c r="B151" s="87" t="s">
        <v>72</v>
      </c>
      <c r="C151" t="str">
        <f t="shared" si="8"/>
        <v>475700     Conservation Management Fees</v>
      </c>
    </row>
    <row r="152" spans="1:5" ht="14.1" customHeight="1">
      <c r="A152" s="87">
        <v>475800</v>
      </c>
      <c r="B152" s="87" t="s">
        <v>73</v>
      </c>
      <c r="C152" t="str">
        <f t="shared" si="8"/>
        <v>475800     Central Services Management Fees</v>
      </c>
    </row>
    <row r="153" spans="1:5" ht="14.1" customHeight="1">
      <c r="A153" s="87">
        <v>475900</v>
      </c>
      <c r="B153" s="87" t="s">
        <v>5</v>
      </c>
      <c r="C153" t="str">
        <f t="shared" si="8"/>
        <v>475900     Regional Management Fees</v>
      </c>
    </row>
    <row r="156" spans="1:5" ht="14.1" customHeight="1">
      <c r="A156" s="8"/>
      <c r="B156" s="8" t="s">
        <v>368</v>
      </c>
      <c r="C156" t="str">
        <f>CONCATENATE(A156,"     ",B156)</f>
        <v xml:space="preserve">     WESSA OFFICE COSTS</v>
      </c>
    </row>
    <row r="157" spans="1:5" ht="14.1" customHeight="1">
      <c r="A157" s="87">
        <v>422000</v>
      </c>
      <c r="B157" s="87" t="s">
        <v>365</v>
      </c>
      <c r="C157" t="str">
        <f>CONCATENATE(A157,"     ",B157)</f>
        <v>422000     WESSA Office Costs</v>
      </c>
      <c r="E157" t="s">
        <v>427</v>
      </c>
    </row>
  </sheetData>
  <sheetProtection password="DCA9" sheet="1"/>
  <printOptions horizontalCentered="1"/>
  <pageMargins left="0.39370078740157483" right="0.39370078740157483" top="0.39370078740157483" bottom="0.39370078740157483" header="0" footer="0"/>
  <pageSetup paperSize="9" scale="77" fitToHeight="3" orientation="landscape" r:id="rId1"/>
</worksheet>
</file>

<file path=xl/worksheets/sheet3.xml><?xml version="1.0" encoding="utf-8"?>
<worksheet xmlns="http://schemas.openxmlformats.org/spreadsheetml/2006/main" xmlns:r="http://schemas.openxmlformats.org/officeDocument/2006/relationships">
  <sheetPr codeName="Sheet13">
    <tabColor rgb="FFFFFF00"/>
    <pageSetUpPr fitToPage="1"/>
  </sheetPr>
  <dimension ref="A1:AW60"/>
  <sheetViews>
    <sheetView showGridLines="0" workbookViewId="0">
      <selection activeCell="A30" sqref="A30:G30"/>
    </sheetView>
  </sheetViews>
  <sheetFormatPr defaultColWidth="3.83203125" defaultRowHeight="15.95" customHeight="1"/>
  <cols>
    <col min="1" max="16384" width="3.83203125" style="577"/>
  </cols>
  <sheetData>
    <row r="1" spans="1:40" s="576" customFormat="1" ht="15.95" customHeight="1">
      <c r="A1" s="572" t="s">
        <v>372</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4"/>
      <c r="AE1" s="575" t="s">
        <v>373</v>
      </c>
      <c r="AG1" s="573"/>
      <c r="AH1" s="573"/>
      <c r="AI1" s="573"/>
      <c r="AJ1" s="573"/>
      <c r="AK1" s="573"/>
      <c r="AL1" s="573"/>
      <c r="AN1" s="577"/>
    </row>
    <row r="2" spans="1:40" ht="15.95" customHeight="1">
      <c r="N2" s="578"/>
    </row>
    <row r="3" spans="1:40" ht="15.95" customHeight="1">
      <c r="A3" s="577" t="s">
        <v>374</v>
      </c>
      <c r="G3" s="694"/>
      <c r="H3" s="695"/>
      <c r="I3" s="695"/>
      <c r="J3" s="695"/>
      <c r="K3" s="695"/>
      <c r="L3" s="695"/>
      <c r="M3" s="695"/>
      <c r="N3" s="695"/>
      <c r="Q3" s="577" t="s">
        <v>375</v>
      </c>
      <c r="U3" s="694"/>
      <c r="V3" s="695"/>
      <c r="W3" s="695"/>
      <c r="X3" s="695"/>
      <c r="Y3" s="695"/>
      <c r="Z3" s="695"/>
      <c r="AA3" s="695"/>
      <c r="AB3" s="695"/>
      <c r="AI3" s="580" t="s">
        <v>376</v>
      </c>
      <c r="AJ3" s="696"/>
      <c r="AK3" s="696"/>
      <c r="AL3" s="696"/>
      <c r="AM3" s="696"/>
    </row>
    <row r="4" spans="1:40" ht="15.95" customHeight="1">
      <c r="A4" s="577" t="s">
        <v>377</v>
      </c>
      <c r="G4" s="694"/>
      <c r="H4" s="695"/>
      <c r="I4" s="695"/>
      <c r="J4" s="695"/>
      <c r="K4" s="695"/>
      <c r="L4" s="695"/>
      <c r="M4" s="695"/>
      <c r="N4" s="695"/>
      <c r="Q4" s="577" t="s">
        <v>378</v>
      </c>
      <c r="U4" s="694"/>
      <c r="V4" s="695"/>
      <c r="W4" s="695"/>
      <c r="X4" s="695"/>
      <c r="Y4" s="695"/>
      <c r="Z4" s="695"/>
      <c r="AA4" s="695"/>
      <c r="AB4" s="695"/>
      <c r="AI4" s="580" t="s">
        <v>379</v>
      </c>
      <c r="AJ4" s="697"/>
      <c r="AK4" s="697"/>
      <c r="AL4" s="697"/>
      <c r="AM4" s="697"/>
    </row>
    <row r="5" spans="1:40" ht="15.95" customHeight="1">
      <c r="AI5" s="580" t="s">
        <v>380</v>
      </c>
      <c r="AJ5" s="697"/>
      <c r="AK5" s="697"/>
      <c r="AL5" s="697"/>
      <c r="AM5" s="697"/>
    </row>
    <row r="6" spans="1:40" ht="15.95" customHeight="1">
      <c r="A6" s="581"/>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row>
    <row r="7" spans="1:40" ht="15.95" customHeight="1">
      <c r="N7" s="578"/>
    </row>
    <row r="8" spans="1:40" ht="15.95" customHeight="1">
      <c r="A8" s="582" t="s">
        <v>369</v>
      </c>
      <c r="N8" s="583" t="s">
        <v>381</v>
      </c>
      <c r="U8" s="578"/>
      <c r="V8" s="578"/>
      <c r="W8" s="578"/>
    </row>
    <row r="9" spans="1:40" ht="15.95" customHeight="1">
      <c r="A9" s="582"/>
      <c r="N9" s="578"/>
      <c r="U9" s="578"/>
      <c r="V9" s="578"/>
      <c r="W9" s="578"/>
    </row>
    <row r="10" spans="1:40" ht="15.95" customHeight="1">
      <c r="A10" s="702" t="s">
        <v>382</v>
      </c>
      <c r="B10" s="703"/>
      <c r="C10" s="703"/>
      <c r="D10" s="703"/>
      <c r="E10" s="703"/>
      <c r="F10" s="703"/>
      <c r="G10" s="704"/>
      <c r="H10" s="702" t="s">
        <v>383</v>
      </c>
      <c r="I10" s="703"/>
      <c r="J10" s="703"/>
      <c r="K10" s="703"/>
      <c r="L10" s="704"/>
      <c r="N10" s="584" t="s">
        <v>384</v>
      </c>
      <c r="O10" s="584"/>
      <c r="P10" s="584"/>
      <c r="Q10" s="584"/>
      <c r="R10" s="584"/>
      <c r="S10" s="584"/>
      <c r="T10" s="584"/>
      <c r="U10" s="584"/>
      <c r="V10" s="584"/>
      <c r="W10" s="584"/>
      <c r="X10" s="584"/>
      <c r="Y10" s="584"/>
      <c r="Z10" s="584"/>
      <c r="AA10" s="584"/>
      <c r="AC10" s="709" t="s">
        <v>385</v>
      </c>
      <c r="AD10" s="710"/>
      <c r="AE10" s="711"/>
      <c r="AF10" s="711"/>
      <c r="AG10" s="711"/>
      <c r="AH10" s="711"/>
      <c r="AI10" s="712"/>
      <c r="AK10" s="702" t="s">
        <v>386</v>
      </c>
      <c r="AL10" s="703"/>
      <c r="AM10" s="704"/>
    </row>
    <row r="11" spans="1:40" s="585" customFormat="1" ht="15.95" customHeight="1">
      <c r="A11" s="705"/>
      <c r="B11" s="706"/>
      <c r="C11" s="706"/>
      <c r="D11" s="706"/>
      <c r="E11" s="706"/>
      <c r="F11" s="706"/>
      <c r="G11" s="707"/>
      <c r="H11" s="705"/>
      <c r="I11" s="706"/>
      <c r="J11" s="706"/>
      <c r="K11" s="706"/>
      <c r="L11" s="707"/>
      <c r="M11" s="577"/>
      <c r="N11" s="702" t="s">
        <v>27</v>
      </c>
      <c r="O11" s="704"/>
      <c r="P11" s="702" t="s">
        <v>387</v>
      </c>
      <c r="Q11" s="704"/>
      <c r="R11" s="702" t="s">
        <v>28</v>
      </c>
      <c r="S11" s="704"/>
      <c r="T11" s="713" t="s">
        <v>388</v>
      </c>
      <c r="U11" s="714"/>
      <c r="V11" s="584" t="s">
        <v>12</v>
      </c>
      <c r="W11" s="584"/>
      <c r="X11" s="584"/>
      <c r="Y11" s="584"/>
      <c r="Z11" s="584"/>
      <c r="AA11" s="584"/>
      <c r="AB11" s="577"/>
      <c r="AC11" s="702" t="s">
        <v>387</v>
      </c>
      <c r="AD11" s="704"/>
      <c r="AE11" s="702" t="s">
        <v>28</v>
      </c>
      <c r="AF11" s="704"/>
      <c r="AG11" s="702" t="s">
        <v>12</v>
      </c>
      <c r="AH11" s="703"/>
      <c r="AI11" s="704"/>
      <c r="AJ11" s="577"/>
      <c r="AK11" s="705"/>
      <c r="AL11" s="706"/>
      <c r="AM11" s="707"/>
    </row>
    <row r="12" spans="1:40" s="586" customFormat="1" ht="24.95" customHeight="1">
      <c r="A12" s="705"/>
      <c r="B12" s="708"/>
      <c r="C12" s="708"/>
      <c r="D12" s="708"/>
      <c r="E12" s="708"/>
      <c r="F12" s="708"/>
      <c r="G12" s="707"/>
      <c r="H12" s="705"/>
      <c r="I12" s="708"/>
      <c r="J12" s="708"/>
      <c r="K12" s="708"/>
      <c r="L12" s="707"/>
      <c r="M12" s="577"/>
      <c r="N12" s="705"/>
      <c r="O12" s="707"/>
      <c r="P12" s="705"/>
      <c r="Q12" s="707"/>
      <c r="R12" s="705"/>
      <c r="S12" s="707"/>
      <c r="T12" s="714"/>
      <c r="U12" s="714"/>
      <c r="V12" s="709" t="s">
        <v>389</v>
      </c>
      <c r="W12" s="710"/>
      <c r="X12" s="710"/>
      <c r="Y12" s="702" t="s">
        <v>390</v>
      </c>
      <c r="Z12" s="720"/>
      <c r="AA12" s="721"/>
      <c r="AB12" s="577"/>
      <c r="AC12" s="705"/>
      <c r="AD12" s="707"/>
      <c r="AE12" s="705"/>
      <c r="AF12" s="707"/>
      <c r="AG12" s="705"/>
      <c r="AH12" s="706"/>
      <c r="AI12" s="707"/>
      <c r="AJ12" s="577"/>
      <c r="AK12" s="705"/>
      <c r="AL12" s="708"/>
      <c r="AM12" s="707"/>
    </row>
    <row r="13" spans="1:40" ht="15.95" customHeight="1">
      <c r="A13" s="698"/>
      <c r="B13" s="698"/>
      <c r="C13" s="698"/>
      <c r="D13" s="698"/>
      <c r="E13" s="698"/>
      <c r="F13" s="698"/>
      <c r="G13" s="698"/>
      <c r="H13" s="698"/>
      <c r="I13" s="698"/>
      <c r="J13" s="698"/>
      <c r="K13" s="698"/>
      <c r="L13" s="698"/>
      <c r="N13" s="699"/>
      <c r="O13" s="699"/>
      <c r="P13" s="699"/>
      <c r="Q13" s="699"/>
      <c r="R13" s="700"/>
      <c r="S13" s="700"/>
      <c r="T13" s="701"/>
      <c r="U13" s="701"/>
      <c r="V13" s="715">
        <f t="shared" ref="V13:V18" si="0">+P13*R13</f>
        <v>0</v>
      </c>
      <c r="W13" s="715"/>
      <c r="X13" s="715"/>
      <c r="Y13" s="716">
        <f t="shared" ref="Y13:Y18" si="1">P13*(R13+T13)</f>
        <v>0</v>
      </c>
      <c r="Z13" s="717"/>
      <c r="AA13" s="718"/>
      <c r="AC13" s="699"/>
      <c r="AD13" s="699"/>
      <c r="AE13" s="700"/>
      <c r="AF13" s="700"/>
      <c r="AG13" s="715">
        <f t="shared" ref="AG13:AG18" si="2">+AC13*AE13</f>
        <v>0</v>
      </c>
      <c r="AH13" s="715"/>
      <c r="AI13" s="715"/>
      <c r="AK13" s="715">
        <f t="shared" ref="AK13:AK18" si="3">+AG13-Y13</f>
        <v>0</v>
      </c>
      <c r="AL13" s="719"/>
      <c r="AM13" s="719"/>
    </row>
    <row r="14" spans="1:40" ht="15.95" customHeight="1">
      <c r="A14" s="729"/>
      <c r="B14" s="729"/>
      <c r="C14" s="729"/>
      <c r="D14" s="729"/>
      <c r="E14" s="729"/>
      <c r="F14" s="729"/>
      <c r="G14" s="729"/>
      <c r="H14" s="729"/>
      <c r="I14" s="729"/>
      <c r="J14" s="729"/>
      <c r="K14" s="729"/>
      <c r="L14" s="729"/>
      <c r="N14" s="726"/>
      <c r="O14" s="726"/>
      <c r="P14" s="726"/>
      <c r="Q14" s="726"/>
      <c r="R14" s="727"/>
      <c r="S14" s="727"/>
      <c r="T14" s="727"/>
      <c r="U14" s="727"/>
      <c r="V14" s="722">
        <f t="shared" si="0"/>
        <v>0</v>
      </c>
      <c r="W14" s="722"/>
      <c r="X14" s="722"/>
      <c r="Y14" s="723">
        <f t="shared" si="1"/>
        <v>0</v>
      </c>
      <c r="Z14" s="724"/>
      <c r="AA14" s="725"/>
      <c r="AC14" s="726"/>
      <c r="AD14" s="726"/>
      <c r="AE14" s="727"/>
      <c r="AF14" s="727"/>
      <c r="AG14" s="722">
        <f t="shared" si="2"/>
        <v>0</v>
      </c>
      <c r="AH14" s="722"/>
      <c r="AI14" s="722"/>
      <c r="AK14" s="722">
        <f t="shared" si="3"/>
        <v>0</v>
      </c>
      <c r="AL14" s="728"/>
      <c r="AM14" s="728"/>
    </row>
    <row r="15" spans="1:40" ht="15.95" customHeight="1">
      <c r="A15" s="729"/>
      <c r="B15" s="729"/>
      <c r="C15" s="729"/>
      <c r="D15" s="729"/>
      <c r="E15" s="729"/>
      <c r="F15" s="729"/>
      <c r="G15" s="729"/>
      <c r="H15" s="729"/>
      <c r="I15" s="729"/>
      <c r="J15" s="729"/>
      <c r="K15" s="729"/>
      <c r="L15" s="729"/>
      <c r="N15" s="726"/>
      <c r="O15" s="726"/>
      <c r="P15" s="726"/>
      <c r="Q15" s="726"/>
      <c r="R15" s="727"/>
      <c r="S15" s="727"/>
      <c r="T15" s="727"/>
      <c r="U15" s="727"/>
      <c r="V15" s="722">
        <f t="shared" si="0"/>
        <v>0</v>
      </c>
      <c r="W15" s="722"/>
      <c r="X15" s="722"/>
      <c r="Y15" s="723">
        <f t="shared" si="1"/>
        <v>0</v>
      </c>
      <c r="Z15" s="724"/>
      <c r="AA15" s="725"/>
      <c r="AC15" s="726"/>
      <c r="AD15" s="726"/>
      <c r="AE15" s="727"/>
      <c r="AF15" s="727"/>
      <c r="AG15" s="722">
        <f t="shared" si="2"/>
        <v>0</v>
      </c>
      <c r="AH15" s="722"/>
      <c r="AI15" s="722"/>
      <c r="AK15" s="722">
        <f t="shared" si="3"/>
        <v>0</v>
      </c>
      <c r="AL15" s="728"/>
      <c r="AM15" s="728"/>
    </row>
    <row r="16" spans="1:40" ht="15.95" customHeight="1">
      <c r="A16" s="729"/>
      <c r="B16" s="729"/>
      <c r="C16" s="729"/>
      <c r="D16" s="729"/>
      <c r="E16" s="729"/>
      <c r="F16" s="729"/>
      <c r="G16" s="729"/>
      <c r="H16" s="729"/>
      <c r="I16" s="729"/>
      <c r="J16" s="729"/>
      <c r="K16" s="729"/>
      <c r="L16" s="729"/>
      <c r="N16" s="726"/>
      <c r="O16" s="726"/>
      <c r="P16" s="726"/>
      <c r="Q16" s="726"/>
      <c r="R16" s="727"/>
      <c r="S16" s="727"/>
      <c r="T16" s="727"/>
      <c r="U16" s="727"/>
      <c r="V16" s="722">
        <f t="shared" si="0"/>
        <v>0</v>
      </c>
      <c r="W16" s="722"/>
      <c r="X16" s="722"/>
      <c r="Y16" s="723">
        <f t="shared" si="1"/>
        <v>0</v>
      </c>
      <c r="Z16" s="724"/>
      <c r="AA16" s="725"/>
      <c r="AC16" s="726"/>
      <c r="AD16" s="726"/>
      <c r="AE16" s="727"/>
      <c r="AF16" s="727"/>
      <c r="AG16" s="722">
        <f t="shared" si="2"/>
        <v>0</v>
      </c>
      <c r="AH16" s="722"/>
      <c r="AI16" s="722"/>
      <c r="AK16" s="722">
        <f t="shared" si="3"/>
        <v>0</v>
      </c>
      <c r="AL16" s="728"/>
      <c r="AM16" s="728"/>
    </row>
    <row r="17" spans="1:39" ht="15.95" customHeight="1">
      <c r="A17" s="729"/>
      <c r="B17" s="729"/>
      <c r="C17" s="729"/>
      <c r="D17" s="729"/>
      <c r="E17" s="729"/>
      <c r="F17" s="729"/>
      <c r="G17" s="729"/>
      <c r="H17" s="729"/>
      <c r="I17" s="729"/>
      <c r="J17" s="729"/>
      <c r="K17" s="729"/>
      <c r="L17" s="729"/>
      <c r="N17" s="726"/>
      <c r="O17" s="726"/>
      <c r="P17" s="726"/>
      <c r="Q17" s="726"/>
      <c r="R17" s="727"/>
      <c r="S17" s="727"/>
      <c r="T17" s="727"/>
      <c r="U17" s="727"/>
      <c r="V17" s="722">
        <f t="shared" si="0"/>
        <v>0</v>
      </c>
      <c r="W17" s="722"/>
      <c r="X17" s="722"/>
      <c r="Y17" s="723">
        <f t="shared" si="1"/>
        <v>0</v>
      </c>
      <c r="Z17" s="724"/>
      <c r="AA17" s="725"/>
      <c r="AC17" s="726"/>
      <c r="AD17" s="726"/>
      <c r="AE17" s="727"/>
      <c r="AF17" s="727"/>
      <c r="AG17" s="722">
        <f t="shared" si="2"/>
        <v>0</v>
      </c>
      <c r="AH17" s="722"/>
      <c r="AI17" s="722"/>
      <c r="AK17" s="722">
        <f t="shared" si="3"/>
        <v>0</v>
      </c>
      <c r="AL17" s="728"/>
      <c r="AM17" s="728"/>
    </row>
    <row r="18" spans="1:39" ht="15.95" customHeight="1">
      <c r="A18" s="729"/>
      <c r="B18" s="729"/>
      <c r="C18" s="729"/>
      <c r="D18" s="729"/>
      <c r="E18" s="729"/>
      <c r="F18" s="729"/>
      <c r="G18" s="729"/>
      <c r="H18" s="729"/>
      <c r="I18" s="729"/>
      <c r="J18" s="729"/>
      <c r="K18" s="729"/>
      <c r="L18" s="729"/>
      <c r="N18" s="726"/>
      <c r="O18" s="726"/>
      <c r="P18" s="726"/>
      <c r="Q18" s="726"/>
      <c r="R18" s="727"/>
      <c r="S18" s="727"/>
      <c r="T18" s="727"/>
      <c r="U18" s="727"/>
      <c r="V18" s="722">
        <f t="shared" si="0"/>
        <v>0</v>
      </c>
      <c r="W18" s="722"/>
      <c r="X18" s="722"/>
      <c r="Y18" s="723">
        <f t="shared" si="1"/>
        <v>0</v>
      </c>
      <c r="Z18" s="724"/>
      <c r="AA18" s="725"/>
      <c r="AC18" s="726"/>
      <c r="AD18" s="726"/>
      <c r="AE18" s="727"/>
      <c r="AF18" s="727"/>
      <c r="AG18" s="722">
        <f t="shared" si="2"/>
        <v>0</v>
      </c>
      <c r="AH18" s="722"/>
      <c r="AI18" s="722"/>
      <c r="AK18" s="722">
        <f t="shared" si="3"/>
        <v>0</v>
      </c>
      <c r="AL18" s="728"/>
      <c r="AM18" s="728"/>
    </row>
    <row r="19" spans="1:39" s="585" customFormat="1" ht="15.95" customHeight="1">
      <c r="A19" s="737"/>
      <c r="B19" s="738"/>
      <c r="C19" s="738"/>
      <c r="D19" s="738"/>
      <c r="E19" s="738"/>
      <c r="F19" s="738"/>
      <c r="G19" s="739"/>
      <c r="H19" s="737"/>
      <c r="I19" s="738"/>
      <c r="J19" s="738"/>
      <c r="K19" s="738"/>
      <c r="L19" s="739"/>
      <c r="M19" s="577"/>
      <c r="N19" s="733"/>
      <c r="O19" s="734"/>
      <c r="P19" s="733"/>
      <c r="Q19" s="734"/>
      <c r="R19" s="733"/>
      <c r="S19" s="734"/>
      <c r="T19" s="733"/>
      <c r="U19" s="734"/>
      <c r="V19" s="730">
        <f>SUM(V13:X18)</f>
        <v>0</v>
      </c>
      <c r="W19" s="731"/>
      <c r="X19" s="731"/>
      <c r="Y19" s="730">
        <f>SUM(Y13:AA18)</f>
        <v>0</v>
      </c>
      <c r="Z19" s="731"/>
      <c r="AA19" s="732"/>
      <c r="AB19" s="577"/>
      <c r="AC19" s="733"/>
      <c r="AD19" s="734"/>
      <c r="AE19" s="733"/>
      <c r="AF19" s="734"/>
      <c r="AG19" s="730">
        <f>SUM(AG13:AI18)</f>
        <v>0</v>
      </c>
      <c r="AH19" s="731"/>
      <c r="AI19" s="735"/>
      <c r="AJ19" s="577"/>
      <c r="AK19" s="730">
        <f>SUM(AK13:AM18)</f>
        <v>0</v>
      </c>
      <c r="AL19" s="736"/>
      <c r="AM19" s="735"/>
    </row>
    <row r="20" spans="1:39" ht="15.95" customHeight="1">
      <c r="O20" s="578"/>
    </row>
    <row r="21" spans="1:39" s="585" customFormat="1" ht="15.95" customHeight="1">
      <c r="A21" s="585" t="s">
        <v>391</v>
      </c>
      <c r="N21" s="577"/>
      <c r="O21" s="577"/>
      <c r="P21" s="577"/>
      <c r="Q21" s="577"/>
      <c r="R21" s="577"/>
      <c r="S21" s="577"/>
      <c r="T21" s="577"/>
      <c r="U21" s="577"/>
      <c r="V21" s="740">
        <f>+V19</f>
        <v>0</v>
      </c>
      <c r="W21" s="741"/>
      <c r="X21" s="741"/>
      <c r="Y21" s="740">
        <f>+Y19</f>
        <v>0</v>
      </c>
      <c r="Z21" s="741"/>
      <c r="AA21" s="741"/>
      <c r="AG21" s="740">
        <f>+AG19</f>
        <v>0</v>
      </c>
      <c r="AH21" s="741"/>
      <c r="AI21" s="741"/>
      <c r="AK21" s="740">
        <f>+AK19</f>
        <v>0</v>
      </c>
      <c r="AL21" s="741"/>
      <c r="AM21" s="741"/>
    </row>
    <row r="22" spans="1:39" s="578" customFormat="1" ht="15.95" customHeight="1"/>
    <row r="23" spans="1:39" ht="15.95" customHeight="1">
      <c r="A23" s="582" t="s">
        <v>392</v>
      </c>
      <c r="J23" s="583" t="s">
        <v>393</v>
      </c>
      <c r="Z23" s="582" t="s">
        <v>394</v>
      </c>
      <c r="AH23" s="583" t="s">
        <v>395</v>
      </c>
    </row>
    <row r="25" spans="1:39" ht="15.95" customHeight="1">
      <c r="A25" s="702" t="s">
        <v>361</v>
      </c>
      <c r="B25" s="703"/>
      <c r="C25" s="703"/>
      <c r="D25" s="703"/>
      <c r="E25" s="703"/>
      <c r="F25" s="703"/>
      <c r="G25" s="704"/>
      <c r="I25" s="702" t="s">
        <v>396</v>
      </c>
      <c r="J25" s="703"/>
      <c r="K25" s="704"/>
      <c r="L25" s="709" t="s">
        <v>397</v>
      </c>
      <c r="M25" s="742"/>
      <c r="N25" s="743"/>
      <c r="O25" s="702" t="s">
        <v>386</v>
      </c>
      <c r="P25" s="703"/>
      <c r="Q25" s="704"/>
      <c r="X25" s="702" t="s">
        <v>361</v>
      </c>
      <c r="Y25" s="703"/>
      <c r="Z25" s="703"/>
      <c r="AA25" s="703"/>
      <c r="AB25" s="703"/>
      <c r="AC25" s="704"/>
      <c r="AE25" s="702" t="s">
        <v>396</v>
      </c>
      <c r="AF25" s="703"/>
      <c r="AG25" s="704"/>
      <c r="AH25" s="709" t="s">
        <v>397</v>
      </c>
      <c r="AI25" s="742"/>
      <c r="AJ25" s="743"/>
      <c r="AK25" s="702" t="s">
        <v>386</v>
      </c>
      <c r="AL25" s="703"/>
      <c r="AM25" s="704"/>
    </row>
    <row r="26" spans="1:39" s="587" customFormat="1" ht="15.95" customHeight="1">
      <c r="A26" s="698"/>
      <c r="B26" s="698"/>
      <c r="C26" s="698"/>
      <c r="D26" s="698"/>
      <c r="E26" s="698"/>
      <c r="F26" s="698"/>
      <c r="G26" s="698"/>
      <c r="I26" s="744"/>
      <c r="J26" s="745"/>
      <c r="K26" s="745"/>
      <c r="L26" s="746"/>
      <c r="M26" s="747"/>
      <c r="N26" s="748"/>
      <c r="O26" s="715">
        <f t="shared" ref="O26:O34" si="4">+L26-I26</f>
        <v>0</v>
      </c>
      <c r="P26" s="719"/>
      <c r="Q26" s="719"/>
      <c r="X26" s="698"/>
      <c r="Y26" s="698"/>
      <c r="Z26" s="698"/>
      <c r="AA26" s="698"/>
      <c r="AB26" s="698"/>
      <c r="AC26" s="698"/>
      <c r="AE26" s="746"/>
      <c r="AF26" s="749"/>
      <c r="AG26" s="750"/>
      <c r="AH26" s="746"/>
      <c r="AI26" s="747"/>
      <c r="AJ26" s="748"/>
      <c r="AK26" s="715">
        <f t="shared" ref="AK26:AK34" si="5">+AH26-AE26</f>
        <v>0</v>
      </c>
      <c r="AL26" s="719"/>
      <c r="AM26" s="719"/>
    </row>
    <row r="27" spans="1:39" s="587" customFormat="1" ht="15.95" customHeight="1">
      <c r="A27" s="729"/>
      <c r="B27" s="729"/>
      <c r="C27" s="729"/>
      <c r="D27" s="729"/>
      <c r="E27" s="729"/>
      <c r="F27" s="729"/>
      <c r="G27" s="729"/>
      <c r="I27" s="754"/>
      <c r="J27" s="755"/>
      <c r="K27" s="755"/>
      <c r="L27" s="751"/>
      <c r="M27" s="752"/>
      <c r="N27" s="753"/>
      <c r="O27" s="722">
        <f t="shared" si="4"/>
        <v>0</v>
      </c>
      <c r="P27" s="728"/>
      <c r="Q27" s="728"/>
      <c r="X27" s="729"/>
      <c r="Y27" s="729"/>
      <c r="Z27" s="729"/>
      <c r="AA27" s="729"/>
      <c r="AB27" s="729"/>
      <c r="AC27" s="729"/>
      <c r="AE27" s="751"/>
      <c r="AF27" s="756"/>
      <c r="AG27" s="757"/>
      <c r="AH27" s="751"/>
      <c r="AI27" s="752"/>
      <c r="AJ27" s="753"/>
      <c r="AK27" s="722">
        <f t="shared" si="5"/>
        <v>0</v>
      </c>
      <c r="AL27" s="728"/>
      <c r="AM27" s="728"/>
    </row>
    <row r="28" spans="1:39" s="587" customFormat="1" ht="15.95" customHeight="1">
      <c r="A28" s="729"/>
      <c r="B28" s="729"/>
      <c r="C28" s="729"/>
      <c r="D28" s="729"/>
      <c r="E28" s="729"/>
      <c r="F28" s="729"/>
      <c r="G28" s="729"/>
      <c r="I28" s="754"/>
      <c r="J28" s="755"/>
      <c r="K28" s="755"/>
      <c r="L28" s="751"/>
      <c r="M28" s="752"/>
      <c r="N28" s="753"/>
      <c r="O28" s="722">
        <f t="shared" si="4"/>
        <v>0</v>
      </c>
      <c r="P28" s="728"/>
      <c r="Q28" s="728"/>
      <c r="X28" s="729"/>
      <c r="Y28" s="729"/>
      <c r="Z28" s="729"/>
      <c r="AA28" s="729"/>
      <c r="AB28" s="729"/>
      <c r="AC28" s="729"/>
      <c r="AE28" s="754"/>
      <c r="AF28" s="755"/>
      <c r="AG28" s="755"/>
      <c r="AH28" s="751"/>
      <c r="AI28" s="752"/>
      <c r="AJ28" s="753"/>
      <c r="AK28" s="722">
        <f t="shared" si="5"/>
        <v>0</v>
      </c>
      <c r="AL28" s="728"/>
      <c r="AM28" s="728"/>
    </row>
    <row r="29" spans="1:39" s="587" customFormat="1" ht="15.95" customHeight="1">
      <c r="A29" s="729"/>
      <c r="B29" s="729"/>
      <c r="C29" s="729"/>
      <c r="D29" s="729"/>
      <c r="E29" s="729"/>
      <c r="F29" s="729"/>
      <c r="G29" s="729"/>
      <c r="I29" s="754"/>
      <c r="J29" s="755"/>
      <c r="K29" s="755"/>
      <c r="L29" s="751"/>
      <c r="M29" s="752"/>
      <c r="N29" s="753"/>
      <c r="O29" s="722">
        <f t="shared" si="4"/>
        <v>0</v>
      </c>
      <c r="P29" s="728"/>
      <c r="Q29" s="728"/>
      <c r="X29" s="729"/>
      <c r="Y29" s="729"/>
      <c r="Z29" s="729"/>
      <c r="AA29" s="729"/>
      <c r="AB29" s="729"/>
      <c r="AC29" s="729"/>
      <c r="AE29" s="754"/>
      <c r="AF29" s="755"/>
      <c r="AG29" s="755"/>
      <c r="AH29" s="751"/>
      <c r="AI29" s="752"/>
      <c r="AJ29" s="753"/>
      <c r="AK29" s="722">
        <f t="shared" si="5"/>
        <v>0</v>
      </c>
      <c r="AL29" s="728"/>
      <c r="AM29" s="728"/>
    </row>
    <row r="30" spans="1:39" s="587" customFormat="1" ht="15.95" customHeight="1">
      <c r="A30" s="729"/>
      <c r="B30" s="729"/>
      <c r="C30" s="729"/>
      <c r="D30" s="729"/>
      <c r="E30" s="729"/>
      <c r="F30" s="729"/>
      <c r="G30" s="729"/>
      <c r="I30" s="754"/>
      <c r="J30" s="755"/>
      <c r="K30" s="755"/>
      <c r="L30" s="751"/>
      <c r="M30" s="752"/>
      <c r="N30" s="753"/>
      <c r="O30" s="722">
        <f t="shared" si="4"/>
        <v>0</v>
      </c>
      <c r="P30" s="728"/>
      <c r="Q30" s="728"/>
      <c r="X30" s="729"/>
      <c r="Y30" s="729"/>
      <c r="Z30" s="729"/>
      <c r="AA30" s="729"/>
      <c r="AB30" s="729"/>
      <c r="AC30" s="729"/>
      <c r="AE30" s="754"/>
      <c r="AF30" s="755"/>
      <c r="AG30" s="755"/>
      <c r="AH30" s="751"/>
      <c r="AI30" s="752"/>
      <c r="AJ30" s="753"/>
      <c r="AK30" s="722">
        <f t="shared" si="5"/>
        <v>0</v>
      </c>
      <c r="AL30" s="728"/>
      <c r="AM30" s="728"/>
    </row>
    <row r="31" spans="1:39" s="587" customFormat="1" ht="15.95" customHeight="1">
      <c r="A31" s="729"/>
      <c r="B31" s="729"/>
      <c r="C31" s="729"/>
      <c r="D31" s="729"/>
      <c r="E31" s="729"/>
      <c r="F31" s="729"/>
      <c r="G31" s="729"/>
      <c r="I31" s="754"/>
      <c r="J31" s="755"/>
      <c r="K31" s="755"/>
      <c r="L31" s="751"/>
      <c r="M31" s="752"/>
      <c r="N31" s="753"/>
      <c r="O31" s="722">
        <f t="shared" si="4"/>
        <v>0</v>
      </c>
      <c r="P31" s="728"/>
      <c r="Q31" s="728"/>
      <c r="X31" s="729"/>
      <c r="Y31" s="729"/>
      <c r="Z31" s="729"/>
      <c r="AA31" s="729"/>
      <c r="AB31" s="729"/>
      <c r="AC31" s="729"/>
      <c r="AE31" s="754"/>
      <c r="AF31" s="755"/>
      <c r="AG31" s="755"/>
      <c r="AH31" s="751"/>
      <c r="AI31" s="752"/>
      <c r="AJ31" s="753"/>
      <c r="AK31" s="722">
        <f t="shared" si="5"/>
        <v>0</v>
      </c>
      <c r="AL31" s="728"/>
      <c r="AM31" s="728"/>
    </row>
    <row r="32" spans="1:39" s="587" customFormat="1" ht="15.95" customHeight="1">
      <c r="A32" s="729"/>
      <c r="B32" s="729"/>
      <c r="C32" s="729"/>
      <c r="D32" s="729"/>
      <c r="E32" s="729"/>
      <c r="F32" s="729"/>
      <c r="G32" s="729"/>
      <c r="I32" s="754"/>
      <c r="J32" s="755"/>
      <c r="K32" s="755"/>
      <c r="L32" s="751"/>
      <c r="M32" s="752"/>
      <c r="N32" s="753"/>
      <c r="O32" s="722">
        <f t="shared" si="4"/>
        <v>0</v>
      </c>
      <c r="P32" s="728"/>
      <c r="Q32" s="728"/>
      <c r="X32" s="729"/>
      <c r="Y32" s="729"/>
      <c r="Z32" s="729"/>
      <c r="AA32" s="729"/>
      <c r="AB32" s="729"/>
      <c r="AC32" s="729"/>
      <c r="AE32" s="754"/>
      <c r="AF32" s="755"/>
      <c r="AG32" s="755"/>
      <c r="AH32" s="751"/>
      <c r="AI32" s="752"/>
      <c r="AJ32" s="753"/>
      <c r="AK32" s="722">
        <f t="shared" si="5"/>
        <v>0</v>
      </c>
      <c r="AL32" s="728"/>
      <c r="AM32" s="728"/>
    </row>
    <row r="33" spans="1:49" s="587" customFormat="1" ht="15.95" customHeight="1">
      <c r="A33" s="729"/>
      <c r="B33" s="729"/>
      <c r="C33" s="729"/>
      <c r="D33" s="729"/>
      <c r="E33" s="729"/>
      <c r="F33" s="729"/>
      <c r="G33" s="729"/>
      <c r="I33" s="754"/>
      <c r="J33" s="755"/>
      <c r="K33" s="755"/>
      <c r="L33" s="751"/>
      <c r="M33" s="752"/>
      <c r="N33" s="753"/>
      <c r="O33" s="722">
        <f t="shared" si="4"/>
        <v>0</v>
      </c>
      <c r="P33" s="728"/>
      <c r="Q33" s="728"/>
      <c r="X33" s="729"/>
      <c r="Y33" s="729"/>
      <c r="Z33" s="729"/>
      <c r="AA33" s="729"/>
      <c r="AB33" s="729"/>
      <c r="AC33" s="729"/>
      <c r="AE33" s="754"/>
      <c r="AF33" s="755"/>
      <c r="AG33" s="755"/>
      <c r="AH33" s="751"/>
      <c r="AI33" s="752"/>
      <c r="AJ33" s="753"/>
      <c r="AK33" s="722">
        <f t="shared" si="5"/>
        <v>0</v>
      </c>
      <c r="AL33" s="728"/>
      <c r="AM33" s="728"/>
    </row>
    <row r="34" spans="1:49" s="587" customFormat="1" ht="15.95" customHeight="1">
      <c r="A34" s="729"/>
      <c r="B34" s="729"/>
      <c r="C34" s="729"/>
      <c r="D34" s="729"/>
      <c r="E34" s="729"/>
      <c r="F34" s="729"/>
      <c r="G34" s="729"/>
      <c r="I34" s="754"/>
      <c r="J34" s="755"/>
      <c r="K34" s="755"/>
      <c r="L34" s="751"/>
      <c r="M34" s="752"/>
      <c r="N34" s="753"/>
      <c r="O34" s="760">
        <f t="shared" si="4"/>
        <v>0</v>
      </c>
      <c r="P34" s="761"/>
      <c r="Q34" s="761"/>
      <c r="X34" s="729"/>
      <c r="Y34" s="729"/>
      <c r="Z34" s="729"/>
      <c r="AA34" s="729"/>
      <c r="AB34" s="729"/>
      <c r="AC34" s="729"/>
      <c r="AE34" s="754"/>
      <c r="AF34" s="755"/>
      <c r="AG34" s="755"/>
      <c r="AH34" s="751"/>
      <c r="AI34" s="752"/>
      <c r="AJ34" s="753"/>
      <c r="AK34" s="760">
        <f t="shared" si="5"/>
        <v>0</v>
      </c>
      <c r="AL34" s="761"/>
      <c r="AM34" s="761"/>
    </row>
    <row r="35" spans="1:49" s="585" customFormat="1" ht="15.95" customHeight="1">
      <c r="A35" s="737"/>
      <c r="B35" s="738"/>
      <c r="C35" s="738"/>
      <c r="D35" s="738"/>
      <c r="E35" s="738"/>
      <c r="F35" s="738"/>
      <c r="G35" s="739"/>
      <c r="H35" s="577"/>
      <c r="I35" s="730">
        <f>SUM(I26:K34)</f>
        <v>0</v>
      </c>
      <c r="J35" s="736"/>
      <c r="K35" s="735"/>
      <c r="L35" s="730">
        <f>SUM(L26:N34)</f>
        <v>0</v>
      </c>
      <c r="M35" s="758"/>
      <c r="N35" s="759"/>
      <c r="O35" s="730">
        <f>SUM(O26:Q34)</f>
        <v>0</v>
      </c>
      <c r="P35" s="736"/>
      <c r="Q35" s="735"/>
      <c r="R35" s="577"/>
      <c r="S35" s="577"/>
      <c r="T35" s="577"/>
      <c r="U35" s="577"/>
      <c r="V35" s="577"/>
      <c r="W35" s="577"/>
      <c r="X35" s="737"/>
      <c r="Y35" s="738"/>
      <c r="Z35" s="738"/>
      <c r="AA35" s="738"/>
      <c r="AB35" s="738"/>
      <c r="AC35" s="739"/>
      <c r="AD35" s="577"/>
      <c r="AE35" s="730">
        <f>SUM(AE26:AG34)</f>
        <v>0</v>
      </c>
      <c r="AF35" s="736"/>
      <c r="AG35" s="735"/>
      <c r="AH35" s="730">
        <f>SUM(AH26:AJ34)</f>
        <v>0</v>
      </c>
      <c r="AI35" s="758"/>
      <c r="AJ35" s="759"/>
      <c r="AK35" s="730">
        <f>SUM(AK26:AM34)</f>
        <v>0</v>
      </c>
      <c r="AL35" s="736"/>
      <c r="AM35" s="735"/>
    </row>
    <row r="37" spans="1:49" ht="15.95" customHeight="1">
      <c r="A37" s="585" t="s">
        <v>398</v>
      </c>
      <c r="AD37" s="740">
        <f>+I35+AE35</f>
        <v>0</v>
      </c>
      <c r="AE37" s="741"/>
      <c r="AF37" s="741"/>
      <c r="AG37" s="740">
        <f>+AH35+L35</f>
        <v>0</v>
      </c>
      <c r="AH37" s="741"/>
      <c r="AI37" s="741"/>
      <c r="AJ37" s="741"/>
      <c r="AK37" s="740">
        <f>+AK35+O35</f>
        <v>0</v>
      </c>
      <c r="AL37" s="741"/>
      <c r="AM37" s="741"/>
    </row>
    <row r="38" spans="1:49" ht="15.95" customHeight="1">
      <c r="A38" s="581"/>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row>
    <row r="39" spans="1:49" s="587" customFormat="1" ht="15.95" customHeight="1"/>
    <row r="40" spans="1:49" s="588" customFormat="1" ht="15.95" customHeight="1">
      <c r="A40" s="588" t="s">
        <v>399</v>
      </c>
      <c r="AD40" s="770">
        <f>+Y21+I35+AE35</f>
        <v>0</v>
      </c>
      <c r="AE40" s="771"/>
      <c r="AF40" s="771"/>
      <c r="AG40" s="770">
        <f>+AG19+L35+AH35</f>
        <v>0</v>
      </c>
      <c r="AH40" s="771"/>
      <c r="AI40" s="771"/>
      <c r="AJ40" s="771"/>
      <c r="AK40" s="770">
        <f>+AG40-AD40</f>
        <v>0</v>
      </c>
      <c r="AL40" s="771"/>
      <c r="AM40" s="771"/>
    </row>
    <row r="41" spans="1:49" s="587" customFormat="1" ht="15.95" customHeight="1">
      <c r="A41" s="589"/>
      <c r="B41" s="589"/>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row>
    <row r="43" spans="1:49" ht="15.95" customHeight="1">
      <c r="A43" s="578" t="s">
        <v>3</v>
      </c>
      <c r="B43" s="578"/>
      <c r="C43" s="578"/>
      <c r="D43" s="578"/>
      <c r="E43" s="578"/>
      <c r="F43" s="578"/>
      <c r="G43" s="578"/>
      <c r="H43" s="578"/>
      <c r="I43" s="578"/>
      <c r="J43" s="578"/>
      <c r="K43" s="578"/>
      <c r="L43" s="762">
        <v>0.01</v>
      </c>
      <c r="M43" s="763"/>
      <c r="AD43" s="764">
        <v>0</v>
      </c>
      <c r="AE43" s="765"/>
      <c r="AF43" s="765"/>
      <c r="AG43" s="764">
        <f>+AG40*L43</f>
        <v>0</v>
      </c>
      <c r="AH43" s="765"/>
      <c r="AI43" s="765"/>
      <c r="AJ43" s="765"/>
      <c r="AK43" s="764">
        <f>+AG43-AD43</f>
        <v>0</v>
      </c>
      <c r="AL43" s="765"/>
      <c r="AM43" s="765"/>
    </row>
    <row r="44" spans="1:49" ht="15.95" customHeight="1">
      <c r="A44" s="578" t="s">
        <v>264</v>
      </c>
      <c r="B44" s="578"/>
      <c r="C44" s="578"/>
      <c r="D44" s="578"/>
      <c r="E44" s="578"/>
      <c r="F44" s="578"/>
      <c r="G44" s="578"/>
      <c r="H44" s="578"/>
      <c r="I44" s="578"/>
      <c r="J44" s="578"/>
      <c r="K44" s="578"/>
      <c r="L44" s="766">
        <v>0.1</v>
      </c>
      <c r="M44" s="767"/>
      <c r="AD44" s="768">
        <v>0</v>
      </c>
      <c r="AE44" s="769"/>
      <c r="AF44" s="769"/>
      <c r="AG44" s="768">
        <f>+AG40*L44</f>
        <v>0</v>
      </c>
      <c r="AH44" s="769"/>
      <c r="AI44" s="769"/>
      <c r="AJ44" s="769"/>
      <c r="AK44" s="768">
        <f>+AG44-AD44</f>
        <v>0</v>
      </c>
      <c r="AL44" s="769"/>
      <c r="AM44" s="769"/>
    </row>
    <row r="45" spans="1:49" ht="15.95" customHeight="1">
      <c r="AD45" s="764">
        <f>SUM(AD43:AF44)</f>
        <v>0</v>
      </c>
      <c r="AE45" s="765"/>
      <c r="AF45" s="765"/>
      <c r="AG45" s="764">
        <f>SUM(AG43:AJ44)</f>
        <v>0</v>
      </c>
      <c r="AH45" s="765"/>
      <c r="AI45" s="765"/>
      <c r="AJ45" s="765"/>
      <c r="AK45" s="764">
        <f>SUM(AK43:AM44)</f>
        <v>0</v>
      </c>
      <c r="AL45" s="765"/>
      <c r="AM45" s="765"/>
    </row>
    <row r="47" spans="1:49" s="590" customFormat="1" ht="15.95" customHeight="1" thickBot="1">
      <c r="A47" s="590" t="s">
        <v>400</v>
      </c>
      <c r="AD47" s="789">
        <f>+AD40+AD45</f>
        <v>0</v>
      </c>
      <c r="AE47" s="790"/>
      <c r="AF47" s="790"/>
      <c r="AG47" s="791">
        <f>+AG40+AG45</f>
        <v>0</v>
      </c>
      <c r="AH47" s="792"/>
      <c r="AI47" s="792"/>
      <c r="AJ47" s="792"/>
      <c r="AK47" s="789">
        <f>+AK40+AK45</f>
        <v>0</v>
      </c>
      <c r="AL47" s="790"/>
      <c r="AM47" s="790"/>
      <c r="AQ47" s="772" t="s">
        <v>401</v>
      </c>
      <c r="AR47" s="773"/>
      <c r="AS47" s="773"/>
      <c r="AT47" s="773"/>
      <c r="AU47" s="773"/>
      <c r="AV47" s="773"/>
      <c r="AW47" s="774"/>
    </row>
    <row r="48" spans="1:49" ht="15.95" customHeight="1">
      <c r="A48" s="581"/>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787">
        <f>+AG47-Summary!H42</f>
        <v>0</v>
      </c>
      <c r="AH48" s="788"/>
      <c r="AI48" s="788"/>
      <c r="AJ48" s="788"/>
      <c r="AK48" s="581"/>
      <c r="AL48" s="581"/>
      <c r="AM48" s="581"/>
      <c r="AQ48" s="775"/>
      <c r="AR48" s="776"/>
      <c r="AS48" s="776"/>
      <c r="AT48" s="776"/>
      <c r="AU48" s="776"/>
      <c r="AV48" s="776"/>
      <c r="AW48" s="777"/>
    </row>
    <row r="49" spans="1:49" ht="15.95" customHeight="1">
      <c r="AQ49" s="775"/>
      <c r="AR49" s="776"/>
      <c r="AS49" s="776"/>
      <c r="AT49" s="776"/>
      <c r="AU49" s="776"/>
      <c r="AV49" s="776"/>
      <c r="AW49" s="777"/>
    </row>
    <row r="50" spans="1:49" ht="15.95" customHeight="1">
      <c r="A50" s="591" t="s">
        <v>402</v>
      </c>
      <c r="B50" s="592"/>
      <c r="C50" s="592"/>
      <c r="D50" s="592"/>
      <c r="E50" s="592"/>
      <c r="F50" s="592"/>
      <c r="G50" s="592"/>
      <c r="H50" s="592"/>
      <c r="I50" s="592"/>
      <c r="J50" s="593"/>
      <c r="Q50" s="591" t="s">
        <v>403</v>
      </c>
      <c r="R50" s="592"/>
      <c r="S50" s="592"/>
      <c r="T50" s="592"/>
      <c r="U50" s="592"/>
      <c r="V50" s="592"/>
      <c r="W50" s="592"/>
      <c r="X50" s="592"/>
      <c r="Y50" s="592"/>
      <c r="Z50" s="593"/>
      <c r="AA50" s="578"/>
      <c r="AQ50" s="778"/>
      <c r="AR50" s="779"/>
      <c r="AS50" s="779"/>
      <c r="AT50" s="779"/>
      <c r="AU50" s="779"/>
      <c r="AV50" s="779"/>
      <c r="AW50" s="780"/>
    </row>
    <row r="51" spans="1:49" ht="15.95" customHeight="1">
      <c r="A51" s="632" t="s">
        <v>404</v>
      </c>
      <c r="B51" s="578"/>
      <c r="C51" s="578"/>
      <c r="D51" s="578"/>
      <c r="E51" s="578"/>
      <c r="F51" s="578"/>
      <c r="G51" s="578"/>
      <c r="H51" s="781" t="e">
        <f>+AK19/Y19</f>
        <v>#DIV/0!</v>
      </c>
      <c r="I51" s="781"/>
      <c r="J51" s="782"/>
      <c r="Q51" s="594" t="s">
        <v>405</v>
      </c>
      <c r="R51" s="581"/>
      <c r="S51" s="581"/>
      <c r="T51" s="581"/>
      <c r="U51" s="581"/>
      <c r="V51" s="581"/>
      <c r="W51" s="581"/>
      <c r="X51" s="783" t="e">
        <f>+AK47/AG40</f>
        <v>#DIV/0!</v>
      </c>
      <c r="Y51" s="783"/>
      <c r="Z51" s="784"/>
      <c r="AA51" s="578"/>
      <c r="AD51" s="595"/>
      <c r="AE51" s="583" t="s">
        <v>406</v>
      </c>
    </row>
    <row r="52" spans="1:49" ht="15.95" customHeight="1">
      <c r="A52" s="594" t="s">
        <v>429</v>
      </c>
      <c r="B52" s="581"/>
      <c r="C52" s="581"/>
      <c r="D52" s="581"/>
      <c r="E52" s="581"/>
      <c r="F52" s="581"/>
      <c r="G52" s="581"/>
      <c r="H52" s="783" t="e">
        <f>+AK21/AG21</f>
        <v>#DIV/0!</v>
      </c>
      <c r="I52" s="783"/>
      <c r="J52" s="784"/>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row>
    <row r="53" spans="1:49" ht="15.95" customHeight="1">
      <c r="A53" s="581"/>
      <c r="B53" s="581"/>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row>
    <row r="54" spans="1:49" ht="24.95" customHeight="1">
      <c r="A54" s="577" t="s">
        <v>407</v>
      </c>
      <c r="G54" s="695"/>
      <c r="H54" s="695"/>
      <c r="I54" s="695"/>
      <c r="J54" s="695"/>
      <c r="K54" s="695"/>
      <c r="L54" s="695"/>
      <c r="M54" s="695"/>
      <c r="N54" s="695"/>
      <c r="O54" s="695"/>
      <c r="P54" s="695"/>
      <c r="T54" s="785"/>
      <c r="U54" s="785"/>
      <c r="V54" s="785"/>
      <c r="W54" s="785"/>
      <c r="X54" s="785"/>
      <c r="Y54" s="785"/>
      <c r="Z54" s="785"/>
      <c r="AA54" s="785"/>
      <c r="AB54" s="785"/>
      <c r="AC54" s="18"/>
      <c r="AG54" s="786"/>
      <c r="AH54" s="786"/>
      <c r="AI54" s="786"/>
      <c r="AJ54" s="786"/>
      <c r="AK54" s="786"/>
      <c r="AL54" s="786"/>
    </row>
    <row r="55" spans="1:49" ht="24.95" customHeight="1">
      <c r="A55" s="577" t="s">
        <v>408</v>
      </c>
      <c r="G55" s="695"/>
      <c r="H55" s="695"/>
      <c r="I55" s="695"/>
      <c r="J55" s="695"/>
      <c r="K55" s="695"/>
      <c r="L55" s="695"/>
      <c r="M55" s="695"/>
      <c r="N55" s="695"/>
      <c r="O55" s="695"/>
      <c r="P55" s="695"/>
      <c r="T55" s="785"/>
      <c r="U55" s="785"/>
      <c r="V55" s="785"/>
      <c r="W55" s="785"/>
      <c r="X55" s="785"/>
      <c r="Y55" s="785"/>
      <c r="Z55" s="785"/>
      <c r="AA55" s="785"/>
      <c r="AB55" s="785"/>
      <c r="AC55" s="18"/>
      <c r="AG55" s="793"/>
      <c r="AH55" s="793"/>
      <c r="AI55" s="793"/>
      <c r="AJ55" s="793"/>
      <c r="AK55" s="793"/>
      <c r="AL55" s="793"/>
    </row>
    <row r="56" spans="1:49" ht="24.95" customHeight="1">
      <c r="A56" s="577" t="s">
        <v>409</v>
      </c>
      <c r="G56" s="695"/>
      <c r="H56" s="695"/>
      <c r="I56" s="695"/>
      <c r="J56" s="695"/>
      <c r="K56" s="695"/>
      <c r="L56" s="695"/>
      <c r="M56" s="695"/>
      <c r="N56" s="695"/>
      <c r="O56" s="695"/>
      <c r="P56" s="695"/>
      <c r="T56" s="785"/>
      <c r="U56" s="785"/>
      <c r="V56" s="785"/>
      <c r="W56" s="785"/>
      <c r="X56" s="785"/>
      <c r="Y56" s="785"/>
      <c r="Z56" s="785"/>
      <c r="AA56" s="785"/>
      <c r="AB56" s="785"/>
      <c r="AC56" s="18"/>
      <c r="AG56" s="793"/>
      <c r="AH56" s="793"/>
      <c r="AI56" s="793"/>
      <c r="AJ56" s="793"/>
      <c r="AK56" s="793"/>
      <c r="AL56" s="793"/>
    </row>
    <row r="57" spans="1:49" ht="24.95" customHeight="1">
      <c r="A57" s="577" t="s">
        <v>410</v>
      </c>
      <c r="G57" s="695"/>
      <c r="H57" s="695"/>
      <c r="I57" s="695"/>
      <c r="J57" s="695"/>
      <c r="K57" s="695"/>
      <c r="L57" s="695"/>
      <c r="M57" s="695"/>
      <c r="N57" s="695"/>
      <c r="O57" s="695"/>
      <c r="P57" s="695"/>
      <c r="T57" s="785"/>
      <c r="U57" s="785"/>
      <c r="V57" s="785"/>
      <c r="W57" s="785"/>
      <c r="X57" s="785"/>
      <c r="Y57" s="785"/>
      <c r="Z57" s="785"/>
      <c r="AA57" s="785"/>
      <c r="AB57" s="785"/>
      <c r="AC57" s="18"/>
      <c r="AG57" s="793"/>
      <c r="AH57" s="793"/>
      <c r="AI57" s="793"/>
      <c r="AJ57" s="793"/>
      <c r="AK57" s="793"/>
      <c r="AL57" s="793"/>
    </row>
    <row r="58" spans="1:49" ht="24.95" customHeight="1">
      <c r="A58" s="577" t="s">
        <v>411</v>
      </c>
      <c r="G58" s="579"/>
      <c r="H58" s="579"/>
      <c r="I58" s="579"/>
      <c r="J58" s="579"/>
      <c r="K58" s="579"/>
      <c r="L58" s="579"/>
      <c r="M58" s="579"/>
      <c r="N58" s="579"/>
      <c r="O58" s="579"/>
      <c r="P58" s="579"/>
      <c r="T58" s="596"/>
      <c r="U58" s="596"/>
      <c r="V58" s="596"/>
      <c r="W58" s="596"/>
      <c r="X58" s="596"/>
      <c r="Y58" s="596"/>
      <c r="Z58" s="596"/>
      <c r="AA58" s="596"/>
      <c r="AB58" s="596"/>
      <c r="AC58" s="18"/>
      <c r="AG58" s="793"/>
      <c r="AH58" s="793"/>
      <c r="AI58" s="793"/>
      <c r="AJ58" s="793"/>
      <c r="AK58" s="793"/>
      <c r="AL58" s="793"/>
    </row>
    <row r="59" spans="1:49" ht="24.95" customHeight="1">
      <c r="A59" s="577" t="s">
        <v>412</v>
      </c>
      <c r="G59" s="695"/>
      <c r="H59" s="695"/>
      <c r="I59" s="695"/>
      <c r="J59" s="695"/>
      <c r="K59" s="695"/>
      <c r="L59" s="695"/>
      <c r="M59" s="695"/>
      <c r="N59" s="695"/>
      <c r="O59" s="695"/>
      <c r="P59" s="695"/>
      <c r="T59" s="785"/>
      <c r="U59" s="785"/>
      <c r="V59" s="785"/>
      <c r="W59" s="785"/>
      <c r="X59" s="785"/>
      <c r="Y59" s="785"/>
      <c r="Z59" s="785"/>
      <c r="AA59" s="785"/>
      <c r="AB59" s="785"/>
      <c r="AC59" s="18"/>
      <c r="AG59" s="695"/>
      <c r="AH59" s="695"/>
      <c r="AI59" s="695"/>
      <c r="AJ59" s="695"/>
      <c r="AK59" s="695"/>
      <c r="AL59" s="695"/>
    </row>
    <row r="60" spans="1:49" ht="11.25">
      <c r="G60" s="577" t="s">
        <v>413</v>
      </c>
      <c r="T60" s="577" t="s">
        <v>414</v>
      </c>
      <c r="AG60" s="577" t="s">
        <v>415</v>
      </c>
    </row>
  </sheetData>
  <sheetProtection password="DCA9" sheet="1" objects="1" scenarios="1"/>
  <mergeCells count="237">
    <mergeCell ref="G57:P57"/>
    <mergeCell ref="T57:AB57"/>
    <mergeCell ref="AG57:AL57"/>
    <mergeCell ref="AG58:AL58"/>
    <mergeCell ref="G59:P59"/>
    <mergeCell ref="T59:AB59"/>
    <mergeCell ref="AG59:AL59"/>
    <mergeCell ref="G55:P55"/>
    <mergeCell ref="T55:AB55"/>
    <mergeCell ref="AG55:AL55"/>
    <mergeCell ref="G56:P56"/>
    <mergeCell ref="T56:AB56"/>
    <mergeCell ref="AG56:AL56"/>
    <mergeCell ref="AQ47:AW50"/>
    <mergeCell ref="H51:J51"/>
    <mergeCell ref="X51:Z51"/>
    <mergeCell ref="G54:P54"/>
    <mergeCell ref="T54:AB54"/>
    <mergeCell ref="AG54:AL54"/>
    <mergeCell ref="AG48:AJ48"/>
    <mergeCell ref="H52:J52"/>
    <mergeCell ref="AD45:AF45"/>
    <mergeCell ref="AG45:AJ45"/>
    <mergeCell ref="AK45:AM45"/>
    <mergeCell ref="AD47:AF47"/>
    <mergeCell ref="AG47:AJ47"/>
    <mergeCell ref="AK47:AM47"/>
    <mergeCell ref="L43:M43"/>
    <mergeCell ref="AD43:AF43"/>
    <mergeCell ref="AG43:AJ43"/>
    <mergeCell ref="AK43:AM43"/>
    <mergeCell ref="L44:M44"/>
    <mergeCell ref="AD44:AF44"/>
    <mergeCell ref="AG44:AJ44"/>
    <mergeCell ref="AK44:AM44"/>
    <mergeCell ref="AH35:AJ35"/>
    <mergeCell ref="AK35:AM35"/>
    <mergeCell ref="AD37:AF37"/>
    <mergeCell ref="AG37:AJ37"/>
    <mergeCell ref="AK37:AM37"/>
    <mergeCell ref="AD40:AF40"/>
    <mergeCell ref="AG40:AJ40"/>
    <mergeCell ref="AK40:AM40"/>
    <mergeCell ref="A35:G35"/>
    <mergeCell ref="I35:K35"/>
    <mergeCell ref="L35:N35"/>
    <mergeCell ref="O35:Q35"/>
    <mergeCell ref="X35:AC35"/>
    <mergeCell ref="AE35:AG35"/>
    <mergeCell ref="AH33:AJ33"/>
    <mergeCell ref="AK33:AM33"/>
    <mergeCell ref="A34:G34"/>
    <mergeCell ref="I34:K34"/>
    <mergeCell ref="L34:N34"/>
    <mergeCell ref="O34:Q34"/>
    <mergeCell ref="X34:AC34"/>
    <mergeCell ref="AE34:AG34"/>
    <mergeCell ref="AH34:AJ34"/>
    <mergeCell ref="AK34:AM34"/>
    <mergeCell ref="A33:G33"/>
    <mergeCell ref="I33:K33"/>
    <mergeCell ref="L33:N33"/>
    <mergeCell ref="O33:Q33"/>
    <mergeCell ref="X33:AC33"/>
    <mergeCell ref="AE33:AG33"/>
    <mergeCell ref="AH31:AJ31"/>
    <mergeCell ref="AK31:AM31"/>
    <mergeCell ref="A32:G32"/>
    <mergeCell ref="I32:K32"/>
    <mergeCell ref="L32:N32"/>
    <mergeCell ref="O32:Q32"/>
    <mergeCell ref="X32:AC32"/>
    <mergeCell ref="AE32:AG32"/>
    <mergeCell ref="AH32:AJ32"/>
    <mergeCell ref="AK32:AM32"/>
    <mergeCell ref="A31:G31"/>
    <mergeCell ref="I31:K31"/>
    <mergeCell ref="L31:N31"/>
    <mergeCell ref="O31:Q31"/>
    <mergeCell ref="X31:AC31"/>
    <mergeCell ref="AE31:AG31"/>
    <mergeCell ref="AH29:AJ29"/>
    <mergeCell ref="AK29:AM29"/>
    <mergeCell ref="A30:G30"/>
    <mergeCell ref="I30:K30"/>
    <mergeCell ref="L30:N30"/>
    <mergeCell ref="O30:Q30"/>
    <mergeCell ref="X30:AC30"/>
    <mergeCell ref="AE30:AG30"/>
    <mergeCell ref="AH30:AJ30"/>
    <mergeCell ref="AK30:AM30"/>
    <mergeCell ref="A29:G29"/>
    <mergeCell ref="I29:K29"/>
    <mergeCell ref="L29:N29"/>
    <mergeCell ref="O29:Q29"/>
    <mergeCell ref="X29:AC29"/>
    <mergeCell ref="AE29:AG29"/>
    <mergeCell ref="A28:G28"/>
    <mergeCell ref="I28:K28"/>
    <mergeCell ref="L28:N28"/>
    <mergeCell ref="O28:Q28"/>
    <mergeCell ref="X28:AC28"/>
    <mergeCell ref="AE28:AG28"/>
    <mergeCell ref="AH28:AJ28"/>
    <mergeCell ref="AK28:AM28"/>
    <mergeCell ref="A27:G27"/>
    <mergeCell ref="I27:K27"/>
    <mergeCell ref="L27:N27"/>
    <mergeCell ref="O27:Q27"/>
    <mergeCell ref="X27:AC27"/>
    <mergeCell ref="AE27:AG27"/>
    <mergeCell ref="A26:G26"/>
    <mergeCell ref="I26:K26"/>
    <mergeCell ref="L26:N26"/>
    <mergeCell ref="O26:Q26"/>
    <mergeCell ref="X26:AC26"/>
    <mergeCell ref="AE26:AG26"/>
    <mergeCell ref="AH26:AJ26"/>
    <mergeCell ref="AK26:AM26"/>
    <mergeCell ref="AH27:AJ27"/>
    <mergeCell ref="AK27:AM27"/>
    <mergeCell ref="V21:X21"/>
    <mergeCell ref="Y21:AA21"/>
    <mergeCell ref="AG21:AI21"/>
    <mergeCell ref="AK21:AM21"/>
    <mergeCell ref="A25:G25"/>
    <mergeCell ref="I25:K25"/>
    <mergeCell ref="L25:N25"/>
    <mergeCell ref="O25:Q25"/>
    <mergeCell ref="X25:AC25"/>
    <mergeCell ref="AE25:AG25"/>
    <mergeCell ref="AH25:AJ25"/>
    <mergeCell ref="AK25:AM25"/>
    <mergeCell ref="V19:X19"/>
    <mergeCell ref="Y19:AA19"/>
    <mergeCell ref="AC19:AD19"/>
    <mergeCell ref="AE19:AF19"/>
    <mergeCell ref="AG19:AI19"/>
    <mergeCell ref="AK19:AM19"/>
    <mergeCell ref="A19:G19"/>
    <mergeCell ref="H19:L19"/>
    <mergeCell ref="N19:O19"/>
    <mergeCell ref="P19:Q19"/>
    <mergeCell ref="R19:S19"/>
    <mergeCell ref="T19:U19"/>
    <mergeCell ref="V18:X18"/>
    <mergeCell ref="Y18:AA18"/>
    <mergeCell ref="AC18:AD18"/>
    <mergeCell ref="AE18:AF18"/>
    <mergeCell ref="AG18:AI18"/>
    <mergeCell ref="AK18:AM18"/>
    <mergeCell ref="A18:G18"/>
    <mergeCell ref="H18:L18"/>
    <mergeCell ref="N18:O18"/>
    <mergeCell ref="P18:Q18"/>
    <mergeCell ref="R18:S18"/>
    <mergeCell ref="T18:U18"/>
    <mergeCell ref="V17:X17"/>
    <mergeCell ref="Y17:AA17"/>
    <mergeCell ref="AC17:AD17"/>
    <mergeCell ref="AE17:AF17"/>
    <mergeCell ref="AG17:AI17"/>
    <mergeCell ref="AK17:AM17"/>
    <mergeCell ref="A17:G17"/>
    <mergeCell ref="H17:L17"/>
    <mergeCell ref="N17:O17"/>
    <mergeCell ref="P17:Q17"/>
    <mergeCell ref="R17:S17"/>
    <mergeCell ref="T17:U17"/>
    <mergeCell ref="V16:X16"/>
    <mergeCell ref="Y16:AA16"/>
    <mergeCell ref="AC16:AD16"/>
    <mergeCell ref="AE16:AF16"/>
    <mergeCell ref="AG16:AI16"/>
    <mergeCell ref="AK16:AM16"/>
    <mergeCell ref="A16:G16"/>
    <mergeCell ref="H16:L16"/>
    <mergeCell ref="N16:O16"/>
    <mergeCell ref="P16:Q16"/>
    <mergeCell ref="R16:S16"/>
    <mergeCell ref="T16:U16"/>
    <mergeCell ref="AE15:AF15"/>
    <mergeCell ref="AG15:AI15"/>
    <mergeCell ref="AK15:AM15"/>
    <mergeCell ref="A15:G15"/>
    <mergeCell ref="H15:L15"/>
    <mergeCell ref="N15:O15"/>
    <mergeCell ref="P15:Q15"/>
    <mergeCell ref="R15:S15"/>
    <mergeCell ref="T15:U15"/>
    <mergeCell ref="A14:G14"/>
    <mergeCell ref="H14:L14"/>
    <mergeCell ref="N14:O14"/>
    <mergeCell ref="P14:Q14"/>
    <mergeCell ref="R14:S14"/>
    <mergeCell ref="T14:U14"/>
    <mergeCell ref="V15:X15"/>
    <mergeCell ref="Y15:AA15"/>
    <mergeCell ref="AC15:AD15"/>
    <mergeCell ref="AC13:AD13"/>
    <mergeCell ref="AE13:AF13"/>
    <mergeCell ref="AG13:AI13"/>
    <mergeCell ref="AK13:AM13"/>
    <mergeCell ref="AE11:AF12"/>
    <mergeCell ref="AG11:AI12"/>
    <mergeCell ref="V12:X12"/>
    <mergeCell ref="Y12:AA12"/>
    <mergeCell ref="V14:X14"/>
    <mergeCell ref="Y14:AA14"/>
    <mergeCell ref="AC14:AD14"/>
    <mergeCell ref="AE14:AF14"/>
    <mergeCell ref="AG14:AI14"/>
    <mergeCell ref="AK14:AM14"/>
    <mergeCell ref="G3:N3"/>
    <mergeCell ref="U3:AB3"/>
    <mergeCell ref="AJ3:AM3"/>
    <mergeCell ref="G4:N4"/>
    <mergeCell ref="U4:AB4"/>
    <mergeCell ref="AJ4:AM4"/>
    <mergeCell ref="A13:G13"/>
    <mergeCell ref="H13:L13"/>
    <mergeCell ref="N13:O13"/>
    <mergeCell ref="P13:Q13"/>
    <mergeCell ref="R13:S13"/>
    <mergeCell ref="T13:U13"/>
    <mergeCell ref="AJ5:AM5"/>
    <mergeCell ref="A10:G12"/>
    <mergeCell ref="H10:L12"/>
    <mergeCell ref="AC10:AI10"/>
    <mergeCell ref="AK10:AM12"/>
    <mergeCell ref="N11:O12"/>
    <mergeCell ref="P11:Q12"/>
    <mergeCell ref="R11:S12"/>
    <mergeCell ref="T11:U12"/>
    <mergeCell ref="AC11:AD12"/>
    <mergeCell ref="V13:X13"/>
    <mergeCell ref="Y13:AA13"/>
  </mergeCells>
  <printOptions horizontalCentered="1"/>
  <pageMargins left="0.19685039370078741" right="0.19685039370078741" top="0.19685039370078741" bottom="0.19685039370078741" header="0" footer="0"/>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sheetPr codeName="Sheet14">
    <tabColor rgb="FFFFFF00"/>
    <pageSetUpPr fitToPage="1"/>
  </sheetPr>
  <dimension ref="B2:N40"/>
  <sheetViews>
    <sheetView showGridLines="0" topLeftCell="A4" zoomScale="110" zoomScaleNormal="110" workbookViewId="0">
      <selection activeCell="M27" sqref="M27:M28"/>
    </sheetView>
  </sheetViews>
  <sheetFormatPr defaultColWidth="9.83203125" defaultRowHeight="14.1" customHeight="1"/>
  <cols>
    <col min="1" max="1" width="1.83203125" style="1" customWidth="1"/>
    <col min="2" max="2" width="2.83203125" style="1" customWidth="1"/>
    <col min="3" max="3" width="6.83203125" style="440" customWidth="1"/>
    <col min="4" max="4" width="57.6640625" style="27" customWidth="1"/>
    <col min="5" max="5" width="15.83203125" style="601" customWidth="1"/>
    <col min="6" max="6" width="3.83203125" style="601" customWidth="1"/>
    <col min="7" max="13" width="15.83203125" style="601" customWidth="1"/>
    <col min="14" max="14" width="2.83203125" style="1" customWidth="1"/>
    <col min="15" max="16384" width="9.83203125" style="1"/>
  </cols>
  <sheetData>
    <row r="2" spans="2:14" s="58" customFormat="1" ht="14.1" customHeight="1">
      <c r="C2" s="101" t="s">
        <v>416</v>
      </c>
      <c r="D2" s="32"/>
      <c r="E2" s="597"/>
      <c r="F2" s="602"/>
      <c r="G2" s="602"/>
      <c r="H2" s="602"/>
      <c r="I2" s="602"/>
      <c r="J2" s="602"/>
      <c r="K2" s="602"/>
      <c r="L2" s="602"/>
      <c r="M2" s="602"/>
    </row>
    <row r="3" spans="2:14" s="58" customFormat="1" ht="14.1" customHeight="1">
      <c r="C3" s="797" t="s">
        <v>417</v>
      </c>
      <c r="D3" s="708"/>
      <c r="E3" s="707"/>
      <c r="F3" s="603"/>
      <c r="G3" s="603"/>
      <c r="H3" s="603"/>
      <c r="I3" s="603"/>
      <c r="J3" s="603"/>
      <c r="K3" s="603"/>
      <c r="L3" s="603"/>
      <c r="M3" s="603"/>
    </row>
    <row r="4" spans="2:14" s="58" customFormat="1" ht="14.1" customHeight="1">
      <c r="C4" s="797"/>
      <c r="D4" s="708"/>
      <c r="E4" s="707"/>
      <c r="F4" s="603"/>
      <c r="G4" s="603"/>
      <c r="H4" s="603"/>
      <c r="I4" s="603"/>
      <c r="J4" s="603"/>
      <c r="K4" s="603"/>
      <c r="L4" s="603"/>
      <c r="M4" s="603"/>
    </row>
    <row r="5" spans="2:14" s="22" customFormat="1" ht="14.1" customHeight="1">
      <c r="C5" s="798"/>
      <c r="D5" s="799"/>
      <c r="E5" s="800"/>
      <c r="F5" s="603"/>
      <c r="G5" s="603"/>
      <c r="H5" s="603"/>
      <c r="I5" s="603"/>
      <c r="J5" s="603"/>
      <c r="K5" s="603"/>
      <c r="L5" s="603"/>
      <c r="M5" s="603"/>
    </row>
    <row r="6" spans="2:14" s="22" customFormat="1" ht="14.1" customHeight="1" thickBot="1">
      <c r="C6" s="438"/>
      <c r="D6" s="59"/>
      <c r="E6" s="598"/>
      <c r="F6" s="598"/>
      <c r="G6" s="598"/>
      <c r="H6" s="598"/>
      <c r="I6" s="598"/>
      <c r="J6" s="598"/>
      <c r="K6" s="598"/>
      <c r="L6" s="598"/>
      <c r="M6" s="598"/>
    </row>
    <row r="7" spans="2:14" s="22" customFormat="1" ht="14.1" customHeight="1">
      <c r="B7" s="524"/>
      <c r="C7" s="525"/>
      <c r="D7" s="526"/>
      <c r="E7" s="599"/>
      <c r="F7" s="599"/>
      <c r="G7" s="599"/>
      <c r="H7" s="599"/>
      <c r="I7" s="599"/>
      <c r="J7" s="599"/>
      <c r="K7" s="599"/>
      <c r="L7" s="599"/>
      <c r="M7" s="599"/>
      <c r="N7" s="529"/>
    </row>
    <row r="8" spans="2:14" s="612" customFormat="1" ht="44.25" customHeight="1" thickBot="1">
      <c r="B8" s="606"/>
      <c r="C8" s="607" t="s">
        <v>1</v>
      </c>
      <c r="D8" s="608" t="s">
        <v>418</v>
      </c>
      <c r="E8" s="609" t="s">
        <v>12</v>
      </c>
      <c r="F8" s="610"/>
      <c r="G8" s="609" t="s">
        <v>137</v>
      </c>
      <c r="H8" s="609" t="s">
        <v>267</v>
      </c>
      <c r="I8" s="609" t="s">
        <v>268</v>
      </c>
      <c r="J8" s="609" t="s">
        <v>269</v>
      </c>
      <c r="K8" s="609" t="s">
        <v>270</v>
      </c>
      <c r="L8" s="609" t="s">
        <v>365</v>
      </c>
      <c r="M8" s="609" t="s">
        <v>303</v>
      </c>
      <c r="N8" s="611"/>
    </row>
    <row r="9" spans="2:14" ht="14.1" customHeight="1" thickTop="1">
      <c r="B9" s="532"/>
      <c r="C9" s="807">
        <v>1</v>
      </c>
      <c r="D9" s="808"/>
      <c r="E9" s="801">
        <f>SUM(G9:M10)</f>
        <v>0</v>
      </c>
      <c r="F9" s="625"/>
      <c r="G9" s="801">
        <f>SUMIF('Objective 1'!M$12:M$223,1,'Objective 1'!Z$12:Z$223)</f>
        <v>0</v>
      </c>
      <c r="H9" s="801">
        <f>SUMIF('Objective 2'!M$12:M$223,1,'Objective 2'!Z$12:Z$223)</f>
        <v>0</v>
      </c>
      <c r="I9" s="801">
        <f>SUMIF('Objective 3'!M$12:M$223,1,'Objective 3'!Z$12:Z$223)</f>
        <v>0</v>
      </c>
      <c r="J9" s="801">
        <f>SUMIF('Objective 4'!M$12:M$223,1,'Objective 4'!Z$12:Z$223)</f>
        <v>0</v>
      </c>
      <c r="K9" s="801">
        <f>SUMIF('Objective 5'!M$12:M$223,1,'Objective 5'!Z$12:Z$223)</f>
        <v>0</v>
      </c>
      <c r="L9" s="801">
        <f>SUMIF('WESSA Office Costs'!M$18:M$43,1,'WESSA Office Costs'!Y$18:Y$43)</f>
        <v>0</v>
      </c>
      <c r="M9" s="801">
        <f>SUMIF('Audit &amp; Management Fees'!I$30:I$36,1,'Audit &amp; Management Fees'!M$30:M$36)</f>
        <v>0</v>
      </c>
      <c r="N9" s="533"/>
    </row>
    <row r="10" spans="2:14" ht="14.1" customHeight="1">
      <c r="B10" s="532"/>
      <c r="C10" s="804"/>
      <c r="D10" s="806"/>
      <c r="E10" s="802"/>
      <c r="F10" s="625"/>
      <c r="G10" s="802"/>
      <c r="H10" s="802"/>
      <c r="I10" s="802"/>
      <c r="J10" s="802"/>
      <c r="K10" s="802"/>
      <c r="L10" s="802"/>
      <c r="M10" s="802"/>
      <c r="N10" s="533"/>
    </row>
    <row r="11" spans="2:14" ht="14.1" customHeight="1">
      <c r="B11" s="532"/>
      <c r="C11" s="803">
        <v>2</v>
      </c>
      <c r="D11" s="805"/>
      <c r="E11" s="796">
        <f>SUM(G11:M12)</f>
        <v>0</v>
      </c>
      <c r="F11" s="625"/>
      <c r="G11" s="794">
        <f>SUMIF('Objective 1'!M$12:M$223,2,'Objective 1'!Z$12:Z$223)</f>
        <v>0</v>
      </c>
      <c r="H11" s="794">
        <f>SUMIF('Objective 2'!M$12:M$223,2,'Objective 2'!Z$12:Z$223)</f>
        <v>0</v>
      </c>
      <c r="I11" s="794">
        <f>SUMIF('Objective 3'!M$12:M$223,2,'Objective 3'!Z$12:Z$223)</f>
        <v>0</v>
      </c>
      <c r="J11" s="794">
        <f>SUMIF('Objective 4'!M$12:M$223,2,'Objective 4'!Z$12:Z$223)</f>
        <v>0</v>
      </c>
      <c r="K11" s="794">
        <f>SUMIF('Objective 5'!M$12:M$223,2,'Objective 5'!Z$12:Z$223)</f>
        <v>0</v>
      </c>
      <c r="L11" s="794">
        <f>SUMIF('WESSA Office Costs'!M$18:M$43,2,'WESSA Office Costs'!Y$18:Y$43)</f>
        <v>0</v>
      </c>
      <c r="M11" s="794">
        <f>SUMIF('Audit &amp; Management Fees'!I$30:I$36,2,'Audit &amp; Management Fees'!M$30:M$36)</f>
        <v>0</v>
      </c>
      <c r="N11" s="533"/>
    </row>
    <row r="12" spans="2:14" ht="14.1" customHeight="1">
      <c r="B12" s="532"/>
      <c r="C12" s="804"/>
      <c r="D12" s="806"/>
      <c r="E12" s="796"/>
      <c r="F12" s="625"/>
      <c r="G12" s="795"/>
      <c r="H12" s="795"/>
      <c r="I12" s="795"/>
      <c r="J12" s="795"/>
      <c r="K12" s="795"/>
      <c r="L12" s="795"/>
      <c r="M12" s="795"/>
      <c r="N12" s="533"/>
    </row>
    <row r="13" spans="2:14" ht="14.1" customHeight="1">
      <c r="B13" s="532"/>
      <c r="C13" s="803">
        <v>3</v>
      </c>
      <c r="D13" s="805"/>
      <c r="E13" s="796">
        <f>SUM(G13:M14)</f>
        <v>0</v>
      </c>
      <c r="F13" s="625"/>
      <c r="G13" s="794">
        <f>SUMIF('Objective 1'!M$12:M$223,3,'Objective 1'!Z$12:Z$223)</f>
        <v>0</v>
      </c>
      <c r="H13" s="794">
        <f>SUMIF('Objective 2'!M$12:M$223,3,'Objective 2'!Z$12:Z$223)</f>
        <v>0</v>
      </c>
      <c r="I13" s="794">
        <f>SUMIF('Objective 3'!M$12:M$223,3,'Objective 3'!Z$12:Z$223)</f>
        <v>0</v>
      </c>
      <c r="J13" s="794">
        <f>SUMIF('Objective 4'!M$12:M$223,3,'Objective 4'!Z$12:Z$223)</f>
        <v>0</v>
      </c>
      <c r="K13" s="794">
        <f>SUMIF('Objective 5'!M$12:M$223,3,'Objective 5'!Z$12:Z$223)</f>
        <v>0</v>
      </c>
      <c r="L13" s="794">
        <f>SUMIF('WESSA Office Costs'!M$18:M$43,3,'WESSA Office Costs'!Y$18:Y$43)</f>
        <v>0</v>
      </c>
      <c r="M13" s="794">
        <f>SUMIF('Audit &amp; Management Fees'!I$30:I$36,3,'Audit &amp; Management Fees'!M$30:M$36)</f>
        <v>0</v>
      </c>
      <c r="N13" s="533"/>
    </row>
    <row r="14" spans="2:14" ht="14.1" customHeight="1">
      <c r="B14" s="532"/>
      <c r="C14" s="804"/>
      <c r="D14" s="806"/>
      <c r="E14" s="796"/>
      <c r="F14" s="625"/>
      <c r="G14" s="795"/>
      <c r="H14" s="795"/>
      <c r="I14" s="795"/>
      <c r="J14" s="795"/>
      <c r="K14" s="795"/>
      <c r="L14" s="795"/>
      <c r="M14" s="795"/>
      <c r="N14" s="533"/>
    </row>
    <row r="15" spans="2:14" ht="14.1" customHeight="1">
      <c r="B15" s="532"/>
      <c r="C15" s="803">
        <v>4</v>
      </c>
      <c r="D15" s="805"/>
      <c r="E15" s="796">
        <f>SUM(G15:M16)</f>
        <v>0</v>
      </c>
      <c r="F15" s="625"/>
      <c r="G15" s="794">
        <f>SUMIF('Objective 1'!M$12:M$223,4,'Objective 1'!Z$12:Z$223)</f>
        <v>0</v>
      </c>
      <c r="H15" s="794">
        <f>SUMIF('Objective 2'!M$12:M$223,4,'Objective 2'!Z$12:Z$223)</f>
        <v>0</v>
      </c>
      <c r="I15" s="794">
        <f>SUMIF('Objective 3'!M$12:M$223,4,'Objective 3'!Z$12:Z$223)</f>
        <v>0</v>
      </c>
      <c r="J15" s="794">
        <f>SUMIF('Objective 4'!M$12:M$223,4,'Objective 4'!Z$12:Z$223)</f>
        <v>0</v>
      </c>
      <c r="K15" s="794">
        <f>SUMIF('Objective 5'!M$12:M$223,4,'Objective 5'!Z$12:Z$223)</f>
        <v>0</v>
      </c>
      <c r="L15" s="794">
        <f>SUMIF('WESSA Office Costs'!M$18:M$43,4,'WESSA Office Costs'!Y$18:Y$43)</f>
        <v>0</v>
      </c>
      <c r="M15" s="794">
        <f>SUMIF('Audit &amp; Management Fees'!I$30:I$36,4,'Audit &amp; Management Fees'!M$30:M$36)</f>
        <v>0</v>
      </c>
      <c r="N15" s="533"/>
    </row>
    <row r="16" spans="2:14" ht="14.1" customHeight="1">
      <c r="B16" s="532"/>
      <c r="C16" s="804"/>
      <c r="D16" s="806"/>
      <c r="E16" s="796"/>
      <c r="F16" s="625"/>
      <c r="G16" s="795"/>
      <c r="H16" s="795"/>
      <c r="I16" s="795"/>
      <c r="J16" s="795"/>
      <c r="K16" s="795"/>
      <c r="L16" s="795"/>
      <c r="M16" s="795"/>
      <c r="N16" s="533"/>
    </row>
    <row r="17" spans="2:14" ht="14.1" customHeight="1">
      <c r="B17" s="532"/>
      <c r="C17" s="803">
        <v>5</v>
      </c>
      <c r="D17" s="805"/>
      <c r="E17" s="796">
        <f>SUM(G17:M18)</f>
        <v>0</v>
      </c>
      <c r="F17" s="625"/>
      <c r="G17" s="794">
        <f>SUMIF('Objective 1'!M$12:M$223,5,'Objective 1'!Z$12:Z$223)</f>
        <v>0</v>
      </c>
      <c r="H17" s="794">
        <f>SUMIF('Objective 2'!M$12:M$223,5,'Objective 2'!Z$12:Z$223)</f>
        <v>0</v>
      </c>
      <c r="I17" s="794">
        <f>SUMIF('Objective 3'!M$12:M$223,5,'Objective 3'!Z$12:Z$223)</f>
        <v>0</v>
      </c>
      <c r="J17" s="794">
        <f>SUMIF('Objective 4'!M$12:M$223,5,'Objective 4'!Z$12:Z$223)</f>
        <v>0</v>
      </c>
      <c r="K17" s="794">
        <f>SUMIF('Objective 5'!M$12:M$223,5,'Objective 5'!Z$12:Z$223)</f>
        <v>0</v>
      </c>
      <c r="L17" s="794">
        <f>SUMIF('WESSA Office Costs'!M$18:M$43,5,'WESSA Office Costs'!Y$18:Y$43)</f>
        <v>0</v>
      </c>
      <c r="M17" s="794">
        <f>SUMIF('Audit &amp; Management Fees'!I$30:I$36,5,'Audit &amp; Management Fees'!M$30:M$36)</f>
        <v>0</v>
      </c>
      <c r="N17" s="533"/>
    </row>
    <row r="18" spans="2:14" ht="14.1" customHeight="1">
      <c r="B18" s="532"/>
      <c r="C18" s="804"/>
      <c r="D18" s="806"/>
      <c r="E18" s="796"/>
      <c r="F18" s="625"/>
      <c r="G18" s="795"/>
      <c r="H18" s="795"/>
      <c r="I18" s="795"/>
      <c r="J18" s="795"/>
      <c r="K18" s="795"/>
      <c r="L18" s="795"/>
      <c r="M18" s="795"/>
      <c r="N18" s="533"/>
    </row>
    <row r="19" spans="2:14" ht="14.1" customHeight="1">
      <c r="B19" s="532"/>
      <c r="C19" s="803">
        <v>6</v>
      </c>
      <c r="D19" s="805"/>
      <c r="E19" s="796">
        <f>SUM(G19:M20)</f>
        <v>0</v>
      </c>
      <c r="F19" s="625"/>
      <c r="G19" s="794">
        <f>SUMIF('Objective 1'!M$12:M$223,6,'Objective 1'!Z$12:Z$223)</f>
        <v>0</v>
      </c>
      <c r="H19" s="794">
        <f>SUMIF('Objective 2'!M$12:M$223,6,'Objective 2'!Z$12:Z$223)</f>
        <v>0</v>
      </c>
      <c r="I19" s="794">
        <f>SUMIF('Objective 3'!M$12:M$223,6,'Objective 3'!Z$12:Z$223)</f>
        <v>0</v>
      </c>
      <c r="J19" s="794">
        <f>SUMIF('Objective 4'!M$12:M$223,6,'Objective 4'!Z$12:Z$223)</f>
        <v>0</v>
      </c>
      <c r="K19" s="794">
        <f>SUMIF('Objective 5'!M$12:M$223,6,'Objective 5'!Z$12:Z$223)</f>
        <v>0</v>
      </c>
      <c r="L19" s="794">
        <f>SUMIF('WESSA Office Costs'!M$18:M$43,6,'WESSA Office Costs'!Y$18:Y$43)</f>
        <v>0</v>
      </c>
      <c r="M19" s="794">
        <f>SUMIF('Audit &amp; Management Fees'!I$30:I$36,6,'Audit &amp; Management Fees'!M$30:M$36)</f>
        <v>0</v>
      </c>
      <c r="N19" s="533"/>
    </row>
    <row r="20" spans="2:14" ht="14.1" customHeight="1">
      <c r="B20" s="532"/>
      <c r="C20" s="804"/>
      <c r="D20" s="806"/>
      <c r="E20" s="796"/>
      <c r="F20" s="625"/>
      <c r="G20" s="795"/>
      <c r="H20" s="795"/>
      <c r="I20" s="795"/>
      <c r="J20" s="795"/>
      <c r="K20" s="795"/>
      <c r="L20" s="795"/>
      <c r="M20" s="795"/>
      <c r="N20" s="533"/>
    </row>
    <row r="21" spans="2:14" ht="14.1" customHeight="1">
      <c r="B21" s="532"/>
      <c r="C21" s="803">
        <v>7</v>
      </c>
      <c r="D21" s="805"/>
      <c r="E21" s="796">
        <f>SUM(G21:M22)</f>
        <v>0</v>
      </c>
      <c r="F21" s="625"/>
      <c r="G21" s="794">
        <f>SUMIF('Objective 1'!M$12:M$223,7,'Objective 1'!Z$12:Z$223)</f>
        <v>0</v>
      </c>
      <c r="H21" s="794">
        <f>SUMIF('Objective 2'!M$12:M$223,7,'Objective 2'!Z$12:Z$223)</f>
        <v>0</v>
      </c>
      <c r="I21" s="794">
        <f>SUMIF('Objective 3'!M$12:M$223,7,'Objective 3'!Z$12:Z$223)</f>
        <v>0</v>
      </c>
      <c r="J21" s="794">
        <f>SUMIF('Objective 4'!M$12:M$223,7,'Objective 4'!Z$12:Z$223)</f>
        <v>0</v>
      </c>
      <c r="K21" s="794">
        <f>SUMIF('Objective 5'!M$12:M$223,7,'Objective 5'!Z$12:Z$223)</f>
        <v>0</v>
      </c>
      <c r="L21" s="794">
        <f>SUMIF('WESSA Office Costs'!M$18:M$43,7,'WESSA Office Costs'!Y$18:Y$43)</f>
        <v>0</v>
      </c>
      <c r="M21" s="794">
        <f>SUMIF('Audit &amp; Management Fees'!I$30:I$36,7,'Audit &amp; Management Fees'!M$30:M$36)</f>
        <v>0</v>
      </c>
      <c r="N21" s="533"/>
    </row>
    <row r="22" spans="2:14" ht="14.1" customHeight="1">
      <c r="B22" s="532"/>
      <c r="C22" s="804"/>
      <c r="D22" s="806"/>
      <c r="E22" s="796"/>
      <c r="F22" s="625"/>
      <c r="G22" s="795"/>
      <c r="H22" s="795"/>
      <c r="I22" s="795"/>
      <c r="J22" s="795"/>
      <c r="K22" s="795"/>
      <c r="L22" s="795"/>
      <c r="M22" s="795"/>
      <c r="N22" s="533"/>
    </row>
    <row r="23" spans="2:14" ht="14.1" customHeight="1">
      <c r="B23" s="532"/>
      <c r="C23" s="803">
        <v>8</v>
      </c>
      <c r="D23" s="805"/>
      <c r="E23" s="796">
        <f>SUM(G23:M24)</f>
        <v>0</v>
      </c>
      <c r="F23" s="625"/>
      <c r="G23" s="794">
        <f>SUMIF('Objective 1'!M$12:M$223,8,'Objective 1'!Z$12:Z$223)</f>
        <v>0</v>
      </c>
      <c r="H23" s="794">
        <f>SUMIF('Objective 2'!M$12:M$223,8,'Objective 2'!Z$12:Z$223)</f>
        <v>0</v>
      </c>
      <c r="I23" s="794">
        <f>SUMIF('Objective 3'!M$12:M$223,8,'Objective 3'!Z$12:Z$223)</f>
        <v>0</v>
      </c>
      <c r="J23" s="794">
        <f>SUMIF('Objective 4'!M$12:M$223,8,'Objective 4'!Z$12:Z$223)</f>
        <v>0</v>
      </c>
      <c r="K23" s="794">
        <f>SUMIF('Objective 5'!M$12:M$223,8,'Objective 5'!Z$12:Z$223)</f>
        <v>0</v>
      </c>
      <c r="L23" s="794">
        <f>SUMIF('WESSA Office Costs'!M$18:M$43,8,'WESSA Office Costs'!Y$18:Y$43)</f>
        <v>0</v>
      </c>
      <c r="M23" s="794">
        <f>SUMIF('Audit &amp; Management Fees'!I$30:I$36,8,'Audit &amp; Management Fees'!M$30:M$36)</f>
        <v>0</v>
      </c>
      <c r="N23" s="533"/>
    </row>
    <row r="24" spans="2:14" ht="14.1" customHeight="1">
      <c r="B24" s="532"/>
      <c r="C24" s="804"/>
      <c r="D24" s="806"/>
      <c r="E24" s="796"/>
      <c r="F24" s="625"/>
      <c r="G24" s="795"/>
      <c r="H24" s="795"/>
      <c r="I24" s="795"/>
      <c r="J24" s="795"/>
      <c r="K24" s="795"/>
      <c r="L24" s="795"/>
      <c r="M24" s="795"/>
      <c r="N24" s="533"/>
    </row>
    <row r="25" spans="2:14" ht="14.1" customHeight="1">
      <c r="B25" s="532"/>
      <c r="C25" s="803">
        <v>9</v>
      </c>
      <c r="D25" s="805"/>
      <c r="E25" s="796">
        <f>SUM(G25:M26)</f>
        <v>0</v>
      </c>
      <c r="F25" s="625"/>
      <c r="G25" s="794">
        <f>SUMIF('Objective 1'!M$12:M$223,9,'Objective 1'!Z$12:Z$223)</f>
        <v>0</v>
      </c>
      <c r="H25" s="794">
        <f>SUMIF('Objective 2'!M$12:M$223,9,'Objective 2'!Z$12:Z$223)</f>
        <v>0</v>
      </c>
      <c r="I25" s="794">
        <f>SUMIF('Objective 3'!M$12:M$223,9,'Objective 3'!Z$12:Z$223)</f>
        <v>0</v>
      </c>
      <c r="J25" s="794">
        <f>SUMIF('Objective 4'!M$12:M$223,9,'Objective 4'!Z$12:Z$223)</f>
        <v>0</v>
      </c>
      <c r="K25" s="794">
        <f>SUMIF('Objective 5'!M$12:M$223,9,'Objective 5'!Z$12:Z$223)</f>
        <v>0</v>
      </c>
      <c r="L25" s="794">
        <f>SUMIF('WESSA Office Costs'!M$18:M$43,9,'WESSA Office Costs'!Y$18:Y$43)</f>
        <v>0</v>
      </c>
      <c r="M25" s="794">
        <f>SUMIF('Audit &amp; Management Fees'!I$30:I$36,9,'Audit &amp; Management Fees'!M$30:M$36)</f>
        <v>0</v>
      </c>
      <c r="N25" s="533"/>
    </row>
    <row r="26" spans="2:14" ht="14.1" customHeight="1">
      <c r="B26" s="532"/>
      <c r="C26" s="804"/>
      <c r="D26" s="806"/>
      <c r="E26" s="796"/>
      <c r="F26" s="625"/>
      <c r="G26" s="795"/>
      <c r="H26" s="795"/>
      <c r="I26" s="795"/>
      <c r="J26" s="795"/>
      <c r="K26" s="795"/>
      <c r="L26" s="795"/>
      <c r="M26" s="795"/>
      <c r="N26" s="533"/>
    </row>
    <row r="27" spans="2:14" ht="14.1" customHeight="1">
      <c r="B27" s="532"/>
      <c r="C27" s="803">
        <v>10</v>
      </c>
      <c r="D27" s="805"/>
      <c r="E27" s="796">
        <f>SUM(G27:M28)</f>
        <v>0</v>
      </c>
      <c r="F27" s="625"/>
      <c r="G27" s="794">
        <f>SUMIF('Objective 1'!M$12:M$223,10,'Objective 1'!Z$12:Z$223)</f>
        <v>0</v>
      </c>
      <c r="H27" s="794">
        <f>SUMIF('Objective 2'!M$12:M$223,10,'Objective 2'!Z$12:Z$223)</f>
        <v>0</v>
      </c>
      <c r="I27" s="794">
        <f>SUMIF('Objective 3'!M$12:M$223,10,'Objective 3'!Z$12:Z$223)</f>
        <v>0</v>
      </c>
      <c r="J27" s="794">
        <f>SUMIF('Objective 4'!M$12:M$223,10,'Objective 4'!Z$12:Z$223)</f>
        <v>0</v>
      </c>
      <c r="K27" s="794">
        <f>SUMIF('Objective 5'!M$12:M$223,10,'Objective 5'!Z$12:Z$223)</f>
        <v>0</v>
      </c>
      <c r="L27" s="794">
        <f>SUMIF('WESSA Office Costs'!M$18:M$43,10,'WESSA Office Costs'!Y$18:Y$43)</f>
        <v>0</v>
      </c>
      <c r="M27" s="794">
        <f>SUMIF('Audit &amp; Management Fees'!I$30:I$36,10,'Audit &amp; Management Fees'!M$30:M$36)</f>
        <v>0</v>
      </c>
      <c r="N27" s="533"/>
    </row>
    <row r="28" spans="2:14" ht="14.1" customHeight="1">
      <c r="B28" s="532"/>
      <c r="C28" s="804"/>
      <c r="D28" s="806"/>
      <c r="E28" s="796"/>
      <c r="F28" s="625"/>
      <c r="G28" s="795"/>
      <c r="H28" s="795"/>
      <c r="I28" s="795"/>
      <c r="J28" s="795"/>
      <c r="K28" s="795"/>
      <c r="L28" s="795"/>
      <c r="M28" s="795"/>
      <c r="N28" s="533"/>
    </row>
    <row r="29" spans="2:14" ht="14.1" customHeight="1">
      <c r="B29" s="532"/>
      <c r="C29" s="605"/>
      <c r="D29" s="626"/>
      <c r="E29" s="627">
        <f>SUM(E9:E28)</f>
        <v>0</v>
      </c>
      <c r="F29" s="625"/>
      <c r="G29" s="627">
        <f t="shared" ref="G29:M29" si="0">SUM(G9:G28)</f>
        <v>0</v>
      </c>
      <c r="H29" s="627">
        <f t="shared" si="0"/>
        <v>0</v>
      </c>
      <c r="I29" s="627">
        <f t="shared" si="0"/>
        <v>0</v>
      </c>
      <c r="J29" s="627">
        <f t="shared" si="0"/>
        <v>0</v>
      </c>
      <c r="K29" s="627">
        <f t="shared" si="0"/>
        <v>0</v>
      </c>
      <c r="L29" s="627">
        <f t="shared" si="0"/>
        <v>0</v>
      </c>
      <c r="M29" s="627">
        <f t="shared" si="0"/>
        <v>0</v>
      </c>
      <c r="N29" s="533"/>
    </row>
    <row r="30" spans="2:14" ht="14.1" customHeight="1">
      <c r="B30" s="532"/>
      <c r="C30" s="604"/>
      <c r="D30" s="628"/>
      <c r="E30" s="625">
        <f>+E29-Summary!H42</f>
        <v>0</v>
      </c>
      <c r="F30" s="625"/>
      <c r="G30" s="625"/>
      <c r="H30" s="625"/>
      <c r="I30" s="625"/>
      <c r="J30" s="625"/>
      <c r="K30" s="625"/>
      <c r="L30" s="625"/>
      <c r="M30" s="625"/>
      <c r="N30" s="533"/>
    </row>
    <row r="31" spans="2:14" ht="14.1" customHeight="1">
      <c r="B31" s="532"/>
      <c r="C31" s="604"/>
      <c r="D31" s="628"/>
      <c r="E31" s="625"/>
      <c r="F31" s="625"/>
      <c r="G31" s="625"/>
      <c r="H31" s="625"/>
      <c r="I31" s="625"/>
      <c r="J31" s="625"/>
      <c r="K31" s="625"/>
      <c r="L31" s="625"/>
      <c r="M31" s="625"/>
      <c r="N31" s="533"/>
    </row>
    <row r="32" spans="2:14" ht="14.1" customHeight="1">
      <c r="B32" s="532"/>
      <c r="C32" s="604"/>
      <c r="D32" s="44" t="s">
        <v>292</v>
      </c>
      <c r="E32" s="629">
        <f>+E29</f>
        <v>0</v>
      </c>
      <c r="F32" s="625"/>
      <c r="G32" s="625"/>
      <c r="H32" s="625"/>
      <c r="I32" s="625"/>
      <c r="J32" s="625"/>
      <c r="K32" s="625"/>
      <c r="L32" s="625"/>
      <c r="M32" s="625"/>
      <c r="N32" s="533"/>
    </row>
    <row r="33" spans="2:14" ht="14.1" customHeight="1">
      <c r="B33" s="532"/>
      <c r="C33" s="604"/>
      <c r="D33" s="628"/>
      <c r="E33" s="625"/>
      <c r="F33" s="625"/>
      <c r="G33" s="625"/>
      <c r="H33" s="625"/>
      <c r="I33" s="625"/>
      <c r="J33" s="625"/>
      <c r="K33" s="625"/>
      <c r="L33" s="625"/>
      <c r="M33" s="625"/>
      <c r="N33" s="533"/>
    </row>
    <row r="34" spans="2:14" ht="14.1" customHeight="1">
      <c r="B34" s="532"/>
      <c r="C34" s="604"/>
      <c r="D34" s="628"/>
      <c r="E34" s="625"/>
      <c r="F34" s="625"/>
      <c r="G34" s="625"/>
      <c r="H34" s="625"/>
      <c r="I34" s="625"/>
      <c r="J34" s="625"/>
      <c r="K34" s="625"/>
      <c r="L34" s="625"/>
      <c r="M34" s="625"/>
      <c r="N34" s="533"/>
    </row>
    <row r="35" spans="2:14" ht="14.1" customHeight="1">
      <c r="B35" s="532"/>
      <c r="C35" s="604"/>
      <c r="D35" s="628" t="s">
        <v>426</v>
      </c>
      <c r="E35" s="625">
        <f>+Vat!I54</f>
        <v>0</v>
      </c>
      <c r="F35" s="625"/>
      <c r="G35" s="625"/>
      <c r="H35" s="625"/>
      <c r="I35" s="625"/>
      <c r="J35" s="625"/>
      <c r="K35" s="625"/>
      <c r="L35" s="625"/>
      <c r="M35" s="625"/>
      <c r="N35" s="533"/>
    </row>
    <row r="36" spans="2:14" ht="14.1" customHeight="1">
      <c r="B36" s="532"/>
      <c r="C36" s="604"/>
      <c r="D36" s="628"/>
      <c r="E36" s="625"/>
      <c r="F36" s="625"/>
      <c r="G36" s="625"/>
      <c r="H36" s="625"/>
      <c r="I36" s="625"/>
      <c r="J36" s="625"/>
      <c r="K36" s="625"/>
      <c r="L36" s="625"/>
      <c r="M36" s="625"/>
      <c r="N36" s="533"/>
    </row>
    <row r="37" spans="2:14" ht="14.1" customHeight="1">
      <c r="B37" s="532"/>
      <c r="C37" s="604"/>
      <c r="D37" s="628"/>
      <c r="E37" s="625"/>
      <c r="F37" s="625"/>
      <c r="G37" s="625"/>
      <c r="H37" s="625"/>
      <c r="I37" s="625"/>
      <c r="J37" s="625"/>
      <c r="K37" s="625"/>
      <c r="L37" s="625"/>
      <c r="M37" s="625"/>
      <c r="N37" s="533"/>
    </row>
    <row r="38" spans="2:14" ht="14.1" customHeight="1" thickBot="1">
      <c r="B38" s="532"/>
      <c r="C38" s="604"/>
      <c r="D38" s="44" t="s">
        <v>291</v>
      </c>
      <c r="E38" s="630">
        <f>+E32+E35</f>
        <v>0</v>
      </c>
      <c r="F38" s="625"/>
      <c r="G38" s="625"/>
      <c r="H38" s="625"/>
      <c r="I38" s="625"/>
      <c r="J38" s="625"/>
      <c r="K38" s="625"/>
      <c r="L38" s="625"/>
      <c r="M38" s="625"/>
      <c r="N38" s="533"/>
    </row>
    <row r="39" spans="2:14" ht="14.1" customHeight="1">
      <c r="B39" s="532"/>
      <c r="C39" s="604"/>
      <c r="D39" s="628"/>
      <c r="E39" s="625">
        <f>+E38-Summary!H46</f>
        <v>0</v>
      </c>
      <c r="F39" s="625"/>
      <c r="G39" s="625"/>
      <c r="H39" s="625"/>
      <c r="I39" s="625"/>
      <c r="J39" s="625"/>
      <c r="K39" s="625"/>
      <c r="L39" s="625"/>
      <c r="M39" s="625"/>
      <c r="N39" s="533"/>
    </row>
    <row r="40" spans="2:14" ht="14.1" customHeight="1" thickBot="1">
      <c r="B40" s="536"/>
      <c r="C40" s="537"/>
      <c r="D40" s="538"/>
      <c r="E40" s="600"/>
      <c r="F40" s="600"/>
      <c r="G40" s="600"/>
      <c r="H40" s="600"/>
      <c r="I40" s="600"/>
      <c r="J40" s="600"/>
      <c r="K40" s="600"/>
      <c r="L40" s="600"/>
      <c r="M40" s="600"/>
      <c r="N40" s="541"/>
    </row>
  </sheetData>
  <sheetProtection password="DCA9" sheet="1"/>
  <mergeCells count="101">
    <mergeCell ref="G27:G28"/>
    <mergeCell ref="H27:H28"/>
    <mergeCell ref="I27:I28"/>
    <mergeCell ref="J27:J28"/>
    <mergeCell ref="K27:K28"/>
    <mergeCell ref="I13:I14"/>
    <mergeCell ref="J13:J14"/>
    <mergeCell ref="K13:K14"/>
    <mergeCell ref="G15:G16"/>
    <mergeCell ref="H15:H16"/>
    <mergeCell ref="I15:I16"/>
    <mergeCell ref="J15:J16"/>
    <mergeCell ref="K15:K16"/>
    <mergeCell ref="G21:G22"/>
    <mergeCell ref="H21:H22"/>
    <mergeCell ref="I21:I22"/>
    <mergeCell ref="J21:J22"/>
    <mergeCell ref="K21:K22"/>
    <mergeCell ref="C25:C26"/>
    <mergeCell ref="D25:D26"/>
    <mergeCell ref="C17:C18"/>
    <mergeCell ref="E21:E22"/>
    <mergeCell ref="E23:E24"/>
    <mergeCell ref="E25:E26"/>
    <mergeCell ref="I17:I18"/>
    <mergeCell ref="J17:J18"/>
    <mergeCell ref="K17:K18"/>
    <mergeCell ref="G19:G20"/>
    <mergeCell ref="H19:H20"/>
    <mergeCell ref="I19:I20"/>
    <mergeCell ref="J19:J20"/>
    <mergeCell ref="K19:K20"/>
    <mergeCell ref="G23:G24"/>
    <mergeCell ref="H23:H24"/>
    <mergeCell ref="I23:I24"/>
    <mergeCell ref="J23:J24"/>
    <mergeCell ref="K23:K24"/>
    <mergeCell ref="G25:G26"/>
    <mergeCell ref="H25:H26"/>
    <mergeCell ref="I25:I26"/>
    <mergeCell ref="J25:J26"/>
    <mergeCell ref="K25:K26"/>
    <mergeCell ref="D9:D10"/>
    <mergeCell ref="C11:C12"/>
    <mergeCell ref="D11:D12"/>
    <mergeCell ref="I9:I10"/>
    <mergeCell ref="J9:J10"/>
    <mergeCell ref="K9:K10"/>
    <mergeCell ref="G11:G12"/>
    <mergeCell ref="H11:H12"/>
    <mergeCell ref="I11:I12"/>
    <mergeCell ref="J11:J12"/>
    <mergeCell ref="K11:K12"/>
    <mergeCell ref="M9:M10"/>
    <mergeCell ref="M11:M12"/>
    <mergeCell ref="M13:M14"/>
    <mergeCell ref="C27:C28"/>
    <mergeCell ref="D27:D28"/>
    <mergeCell ref="G9:G10"/>
    <mergeCell ref="H9:H10"/>
    <mergeCell ref="G13:G14"/>
    <mergeCell ref="H13:H14"/>
    <mergeCell ref="G17:G18"/>
    <mergeCell ref="H17:H18"/>
    <mergeCell ref="D17:D18"/>
    <mergeCell ref="C19:C20"/>
    <mergeCell ref="D19:D20"/>
    <mergeCell ref="C21:C22"/>
    <mergeCell ref="D21:D22"/>
    <mergeCell ref="C23:C24"/>
    <mergeCell ref="D23:D24"/>
    <mergeCell ref="E19:E20"/>
    <mergeCell ref="C13:C14"/>
    <mergeCell ref="D13:D14"/>
    <mergeCell ref="C15:C16"/>
    <mergeCell ref="D15:D16"/>
    <mergeCell ref="C9:C10"/>
    <mergeCell ref="M15:M16"/>
    <mergeCell ref="M17:M18"/>
    <mergeCell ref="M19:M20"/>
    <mergeCell ref="E27:E28"/>
    <mergeCell ref="C3:E5"/>
    <mergeCell ref="E9:E10"/>
    <mergeCell ref="E11:E12"/>
    <mergeCell ref="E13:E14"/>
    <mergeCell ref="E15:E16"/>
    <mergeCell ref="E17:E18"/>
    <mergeCell ref="M21:M22"/>
    <mergeCell ref="M23:M24"/>
    <mergeCell ref="L9:L10"/>
    <mergeCell ref="L11:L12"/>
    <mergeCell ref="L13:L14"/>
    <mergeCell ref="L15:L16"/>
    <mergeCell ref="L17:L18"/>
    <mergeCell ref="L19:L20"/>
    <mergeCell ref="L21:L22"/>
    <mergeCell ref="L23:L24"/>
    <mergeCell ref="M25:M26"/>
    <mergeCell ref="M27:M28"/>
    <mergeCell ref="L25:L26"/>
    <mergeCell ref="L27:L28"/>
  </mergeCells>
  <printOptions horizontalCentered="1"/>
  <pageMargins left="0.39370078740157483" right="0.39370078740157483" top="0.39370078740157483" bottom="0.39370078740157483" header="0" footer="0"/>
  <pageSetup paperSize="9" orientation="landscape" r:id="rId1"/>
</worksheet>
</file>

<file path=xl/worksheets/sheet5.xml><?xml version="1.0" encoding="utf-8"?>
<worksheet xmlns="http://schemas.openxmlformats.org/spreadsheetml/2006/main" xmlns:r="http://schemas.openxmlformats.org/officeDocument/2006/relationships">
  <sheetPr codeName="Sheet3">
    <tabColor rgb="FF00B0F0"/>
    <pageSetUpPr fitToPage="1"/>
  </sheetPr>
  <dimension ref="B2:K48"/>
  <sheetViews>
    <sheetView showGridLines="0" topLeftCell="A31" zoomScale="110" zoomScaleNormal="110" workbookViewId="0">
      <selection activeCell="F57" sqref="F57"/>
    </sheetView>
  </sheetViews>
  <sheetFormatPr defaultColWidth="9.83203125" defaultRowHeight="15.95" customHeight="1"/>
  <cols>
    <col min="1" max="1" width="1.83203125" style="1" customWidth="1"/>
    <col min="2" max="2" width="2.83203125" style="1" customWidth="1"/>
    <col min="3" max="3" width="6.83203125" style="440" customWidth="1"/>
    <col min="4" max="4" width="48" style="27" bestFit="1" customWidth="1"/>
    <col min="5" max="5" width="1.83203125" style="216" customWidth="1"/>
    <col min="6" max="6" width="9.83203125" style="17" customWidth="1"/>
    <col min="7" max="7" width="1.83203125" style="216" customWidth="1"/>
    <col min="8" max="8" width="15.83203125" style="172" customWidth="1"/>
    <col min="9" max="9" width="2.83203125" style="1" customWidth="1"/>
    <col min="10" max="16384" width="9.83203125" style="1"/>
  </cols>
  <sheetData>
    <row r="2" spans="2:9" s="58" customFormat="1" ht="15.95" customHeight="1">
      <c r="C2" s="101" t="s">
        <v>14</v>
      </c>
      <c r="D2" s="32"/>
      <c r="E2" s="32"/>
      <c r="F2" s="116"/>
      <c r="G2" s="116"/>
      <c r="H2" s="33"/>
    </row>
    <row r="3" spans="2:9" s="58" customFormat="1" ht="15.95" customHeight="1">
      <c r="C3" s="797" t="s">
        <v>293</v>
      </c>
      <c r="D3" s="821"/>
      <c r="E3" s="821"/>
      <c r="F3" s="821"/>
      <c r="G3" s="821"/>
      <c r="H3" s="822"/>
    </row>
    <row r="4" spans="2:9" s="58" customFormat="1" ht="15.95" customHeight="1">
      <c r="C4" s="797"/>
      <c r="D4" s="821"/>
      <c r="E4" s="821"/>
      <c r="F4" s="821"/>
      <c r="G4" s="821"/>
      <c r="H4" s="822"/>
    </row>
    <row r="5" spans="2:9" s="22" customFormat="1" ht="6" customHeight="1">
      <c r="C5" s="823"/>
      <c r="D5" s="824"/>
      <c r="E5" s="824"/>
      <c r="F5" s="824"/>
      <c r="G5" s="824"/>
      <c r="H5" s="825"/>
    </row>
    <row r="6" spans="2:9" s="22" customFormat="1" ht="15.95" customHeight="1" thickBot="1">
      <c r="C6" s="438"/>
      <c r="D6" s="59"/>
      <c r="E6" s="169"/>
      <c r="F6" s="19"/>
      <c r="G6" s="169"/>
      <c r="H6" s="169"/>
    </row>
    <row r="7" spans="2:9" s="22" customFormat="1" ht="15.95" customHeight="1">
      <c r="B7" s="524"/>
      <c r="C7" s="525"/>
      <c r="D7" s="526"/>
      <c r="E7" s="527"/>
      <c r="F7" s="528"/>
      <c r="G7" s="527"/>
      <c r="H7" s="527"/>
      <c r="I7" s="529"/>
    </row>
    <row r="8" spans="2:9" s="46" customFormat="1" ht="15.95" customHeight="1" thickBot="1">
      <c r="B8" s="530"/>
      <c r="C8" s="439" t="s">
        <v>1</v>
      </c>
      <c r="D8" s="62" t="s">
        <v>132</v>
      </c>
      <c r="E8" s="178"/>
      <c r="F8" s="445" t="s">
        <v>2</v>
      </c>
      <c r="G8" s="178"/>
      <c r="H8" s="441" t="s">
        <v>4</v>
      </c>
      <c r="I8" s="531"/>
    </row>
    <row r="9" spans="2:9" ht="15.95" customHeight="1" thickTop="1">
      <c r="B9" s="532"/>
      <c r="C9" s="807">
        <v>1</v>
      </c>
      <c r="D9" s="820">
        <f>'Objective 1'!B3</f>
        <v>0</v>
      </c>
      <c r="E9" s="172"/>
      <c r="F9" s="818" t="e">
        <f>+H9/$H$42</f>
        <v>#DIV/0!</v>
      </c>
      <c r="G9" s="172"/>
      <c r="H9" s="826">
        <f>+'Objective 1'!Z231</f>
        <v>0</v>
      </c>
      <c r="I9" s="533"/>
    </row>
    <row r="10" spans="2:9" ht="15.95" customHeight="1">
      <c r="B10" s="532"/>
      <c r="C10" s="812"/>
      <c r="D10" s="814"/>
      <c r="E10" s="172"/>
      <c r="F10" s="819"/>
      <c r="G10" s="172"/>
      <c r="H10" s="810"/>
      <c r="I10" s="533"/>
    </row>
    <row r="11" spans="2:9" ht="15.95" customHeight="1">
      <c r="B11" s="532"/>
      <c r="C11" s="804"/>
      <c r="D11" s="815"/>
      <c r="E11" s="172"/>
      <c r="F11" s="819"/>
      <c r="G11" s="172"/>
      <c r="H11" s="811"/>
      <c r="I11" s="533"/>
    </row>
    <row r="12" spans="2:9" ht="15.95" customHeight="1">
      <c r="B12" s="532"/>
      <c r="C12" s="803">
        <v>2</v>
      </c>
      <c r="D12" s="813">
        <f>+'Objective 2'!B3</f>
        <v>0</v>
      </c>
      <c r="E12" s="172"/>
      <c r="F12" s="816" t="e">
        <f>+H12/$H$42</f>
        <v>#DIV/0!</v>
      </c>
      <c r="G12" s="172"/>
      <c r="H12" s="809">
        <f>+'Objective 2'!Z231</f>
        <v>0</v>
      </c>
      <c r="I12" s="533"/>
    </row>
    <row r="13" spans="2:9" ht="15.95" customHeight="1">
      <c r="B13" s="532"/>
      <c r="C13" s="812"/>
      <c r="D13" s="814"/>
      <c r="E13" s="172"/>
      <c r="F13" s="817"/>
      <c r="G13" s="172"/>
      <c r="H13" s="810"/>
      <c r="I13" s="533"/>
    </row>
    <row r="14" spans="2:9" ht="15.95" customHeight="1">
      <c r="B14" s="532"/>
      <c r="C14" s="804"/>
      <c r="D14" s="815"/>
      <c r="E14" s="172"/>
      <c r="F14" s="818"/>
      <c r="G14" s="172"/>
      <c r="H14" s="811"/>
      <c r="I14" s="533"/>
    </row>
    <row r="15" spans="2:9" ht="15.95" customHeight="1">
      <c r="B15" s="532"/>
      <c r="C15" s="803">
        <v>3</v>
      </c>
      <c r="D15" s="813">
        <f>+'Objective 3'!B3</f>
        <v>0</v>
      </c>
      <c r="E15" s="172"/>
      <c r="F15" s="816" t="e">
        <f>+H15/$H$42</f>
        <v>#DIV/0!</v>
      </c>
      <c r="G15" s="172"/>
      <c r="H15" s="809">
        <f>+'Objective 3'!Z231</f>
        <v>0</v>
      </c>
      <c r="I15" s="533"/>
    </row>
    <row r="16" spans="2:9" ht="15.95" customHeight="1">
      <c r="B16" s="532"/>
      <c r="C16" s="812"/>
      <c r="D16" s="814"/>
      <c r="E16" s="172"/>
      <c r="F16" s="817"/>
      <c r="G16" s="172"/>
      <c r="H16" s="810"/>
      <c r="I16" s="533"/>
    </row>
    <row r="17" spans="2:9" ht="15.95" customHeight="1">
      <c r="B17" s="532"/>
      <c r="C17" s="804"/>
      <c r="D17" s="815"/>
      <c r="E17" s="172"/>
      <c r="F17" s="818"/>
      <c r="G17" s="172"/>
      <c r="H17" s="811"/>
      <c r="I17" s="533"/>
    </row>
    <row r="18" spans="2:9" ht="15.95" customHeight="1">
      <c r="B18" s="532"/>
      <c r="C18" s="803">
        <v>4</v>
      </c>
      <c r="D18" s="813">
        <f>+'Objective 4'!B3</f>
        <v>0</v>
      </c>
      <c r="E18" s="172"/>
      <c r="F18" s="816" t="e">
        <f>+H18/$H$42</f>
        <v>#DIV/0!</v>
      </c>
      <c r="G18" s="172"/>
      <c r="H18" s="809">
        <f>+'Objective 4'!Z231</f>
        <v>0</v>
      </c>
      <c r="I18" s="533"/>
    </row>
    <row r="19" spans="2:9" ht="15.95" customHeight="1">
      <c r="B19" s="532"/>
      <c r="C19" s="812"/>
      <c r="D19" s="814"/>
      <c r="E19" s="172"/>
      <c r="F19" s="817"/>
      <c r="G19" s="172"/>
      <c r="H19" s="810"/>
      <c r="I19" s="533"/>
    </row>
    <row r="20" spans="2:9" ht="15.95" customHeight="1">
      <c r="B20" s="532"/>
      <c r="C20" s="804"/>
      <c r="D20" s="815"/>
      <c r="E20" s="172"/>
      <c r="F20" s="818"/>
      <c r="G20" s="172"/>
      <c r="H20" s="811"/>
      <c r="I20" s="533"/>
    </row>
    <row r="21" spans="2:9" ht="15.95" customHeight="1">
      <c r="B21" s="532"/>
      <c r="C21" s="803">
        <v>5</v>
      </c>
      <c r="D21" s="813">
        <f>+'Objective 5'!B3</f>
        <v>0</v>
      </c>
      <c r="E21" s="172"/>
      <c r="F21" s="816" t="e">
        <f>+H21/$H$42</f>
        <v>#DIV/0!</v>
      </c>
      <c r="G21" s="172"/>
      <c r="H21" s="809">
        <f>+'Objective 5'!Z231</f>
        <v>0</v>
      </c>
      <c r="I21" s="533"/>
    </row>
    <row r="22" spans="2:9" ht="15.95" customHeight="1">
      <c r="B22" s="532"/>
      <c r="C22" s="812"/>
      <c r="D22" s="814"/>
      <c r="E22" s="172"/>
      <c r="F22" s="817"/>
      <c r="G22" s="172"/>
      <c r="H22" s="810"/>
      <c r="I22" s="533"/>
    </row>
    <row r="23" spans="2:9" ht="15.95" customHeight="1">
      <c r="B23" s="532"/>
      <c r="C23" s="804"/>
      <c r="D23" s="815"/>
      <c r="E23" s="172"/>
      <c r="F23" s="818"/>
      <c r="G23" s="172"/>
      <c r="H23" s="811"/>
      <c r="I23" s="533"/>
    </row>
    <row r="24" spans="2:9" s="4" customFormat="1" ht="15.95" customHeight="1">
      <c r="B24" s="534"/>
      <c r="C24" s="61"/>
      <c r="D24" s="24"/>
      <c r="E24" s="344"/>
      <c r="F24" s="545" t="e">
        <f>SUM(F9:F23)</f>
        <v>#DIV/0!</v>
      </c>
      <c r="G24" s="344"/>
      <c r="H24" s="443">
        <f>SUM(H9:H23)</f>
        <v>0</v>
      </c>
      <c r="I24" s="535"/>
    </row>
    <row r="25" spans="2:9" ht="15.95" customHeight="1">
      <c r="B25" s="532"/>
      <c r="C25" s="219"/>
      <c r="D25" s="25"/>
      <c r="E25" s="172"/>
      <c r="F25" s="546"/>
      <c r="G25" s="172"/>
      <c r="I25" s="533"/>
    </row>
    <row r="26" spans="2:9" ht="15.95" customHeight="1">
      <c r="B26" s="532"/>
      <c r="C26" s="219"/>
      <c r="D26" s="25"/>
      <c r="E26" s="172"/>
      <c r="F26" s="546"/>
      <c r="G26" s="172"/>
      <c r="I26" s="533"/>
    </row>
    <row r="27" spans="2:9" s="4" customFormat="1" ht="15.95" customHeight="1">
      <c r="B27" s="534"/>
      <c r="C27" s="46"/>
      <c r="D27" s="44" t="s">
        <v>364</v>
      </c>
      <c r="E27" s="344"/>
      <c r="F27" s="547"/>
      <c r="G27" s="344"/>
      <c r="H27" s="401">
        <f>+H24</f>
        <v>0</v>
      </c>
      <c r="I27" s="535"/>
    </row>
    <row r="28" spans="2:9" s="4" customFormat="1" ht="15.95" customHeight="1">
      <c r="B28" s="534"/>
      <c r="C28" s="46"/>
      <c r="D28" s="44"/>
      <c r="E28" s="344"/>
      <c r="F28" s="547"/>
      <c r="G28" s="344"/>
      <c r="H28" s="344"/>
      <c r="I28" s="535"/>
    </row>
    <row r="29" spans="2:9" ht="15.95" customHeight="1">
      <c r="B29" s="532"/>
      <c r="C29" s="219"/>
      <c r="D29" s="25"/>
      <c r="E29" s="172"/>
      <c r="F29" s="546"/>
      <c r="G29" s="172"/>
      <c r="I29" s="533"/>
    </row>
    <row r="30" spans="2:9" ht="15.95" customHeight="1">
      <c r="B30" s="532"/>
      <c r="C30" s="60"/>
      <c r="D30" s="23" t="s">
        <v>365</v>
      </c>
      <c r="E30" s="172"/>
      <c r="F30" s="566" t="e">
        <f>+H30/H42</f>
        <v>#DIV/0!</v>
      </c>
      <c r="G30" s="172"/>
      <c r="H30" s="442">
        <f>+'WESSA Office Costs'!Y47</f>
        <v>0</v>
      </c>
      <c r="I30" s="533"/>
    </row>
    <row r="31" spans="2:9" s="4" customFormat="1" ht="15.95" customHeight="1">
      <c r="B31" s="534"/>
      <c r="C31" s="61"/>
      <c r="D31" s="24"/>
      <c r="E31" s="344"/>
      <c r="F31" s="545" t="e">
        <f>SUM(F30:F30)</f>
        <v>#DIV/0!</v>
      </c>
      <c r="G31" s="344"/>
      <c r="H31" s="443">
        <f>SUM(H30:H30)</f>
        <v>0</v>
      </c>
      <c r="I31" s="535"/>
    </row>
    <row r="32" spans="2:9" ht="15.95" customHeight="1">
      <c r="B32" s="532"/>
      <c r="C32" s="219"/>
      <c r="D32" s="25"/>
      <c r="E32" s="172"/>
      <c r="F32" s="546"/>
      <c r="G32" s="172"/>
      <c r="I32" s="533"/>
    </row>
    <row r="33" spans="2:11" ht="15.95" customHeight="1">
      <c r="B33" s="532"/>
      <c r="C33" s="219"/>
      <c r="D33" s="25"/>
      <c r="E33" s="172"/>
      <c r="F33" s="546"/>
      <c r="G33" s="172"/>
      <c r="I33" s="533"/>
    </row>
    <row r="34" spans="2:11" s="4" customFormat="1" ht="15.95" customHeight="1">
      <c r="B34" s="534"/>
      <c r="C34" s="46"/>
      <c r="D34" s="44" t="s">
        <v>271</v>
      </c>
      <c r="E34" s="344"/>
      <c r="F34" s="547"/>
      <c r="G34" s="344"/>
      <c r="H34" s="401">
        <f>+H27+H31</f>
        <v>0</v>
      </c>
      <c r="I34" s="535"/>
      <c r="K34" s="633" t="s">
        <v>430</v>
      </c>
    </row>
    <row r="35" spans="2:11" ht="15.95" customHeight="1">
      <c r="B35" s="532"/>
      <c r="C35" s="219"/>
      <c r="D35" s="25"/>
      <c r="E35" s="172"/>
      <c r="F35" s="546"/>
      <c r="G35" s="172"/>
      <c r="I35" s="533"/>
      <c r="K35" s="634" t="s">
        <v>432</v>
      </c>
    </row>
    <row r="36" spans="2:11" ht="15.95" customHeight="1">
      <c r="B36" s="532"/>
      <c r="C36" s="219"/>
      <c r="D36" s="25"/>
      <c r="E36" s="172"/>
      <c r="F36" s="546"/>
      <c r="G36" s="172"/>
      <c r="I36" s="533"/>
    </row>
    <row r="37" spans="2:11" ht="15.95" customHeight="1">
      <c r="B37" s="532"/>
      <c r="C37" s="60"/>
      <c r="D37" s="23" t="s">
        <v>3</v>
      </c>
      <c r="E37" s="172"/>
      <c r="F37" s="566" t="e">
        <f>+H37/H42</f>
        <v>#DIV/0!</v>
      </c>
      <c r="G37" s="172"/>
      <c r="H37" s="442">
        <f>+'Audit &amp; Management Fees'!M31</f>
        <v>0</v>
      </c>
      <c r="I37" s="533"/>
    </row>
    <row r="38" spans="2:11" ht="15.95" customHeight="1">
      <c r="B38" s="532"/>
      <c r="C38" s="60"/>
      <c r="D38" s="23" t="s">
        <v>264</v>
      </c>
      <c r="E38" s="172"/>
      <c r="F38" s="566" t="e">
        <f>+H38/H42</f>
        <v>#DIV/0!</v>
      </c>
      <c r="G38" s="172"/>
      <c r="H38" s="444">
        <f>+'Audit &amp; Management Fees'!M36</f>
        <v>0</v>
      </c>
      <c r="I38" s="533"/>
    </row>
    <row r="39" spans="2:11" s="4" customFormat="1" ht="15.95" customHeight="1">
      <c r="B39" s="534"/>
      <c r="C39" s="61"/>
      <c r="D39" s="24"/>
      <c r="E39" s="344"/>
      <c r="F39" s="545" t="e">
        <f>SUM(F37:F38)</f>
        <v>#DIV/0!</v>
      </c>
      <c r="G39" s="344"/>
      <c r="H39" s="443">
        <f>SUM(H37:H38)</f>
        <v>0</v>
      </c>
      <c r="I39" s="535"/>
    </row>
    <row r="40" spans="2:11" ht="15.95" customHeight="1">
      <c r="B40" s="532"/>
      <c r="C40" s="22"/>
      <c r="D40" s="25"/>
      <c r="E40" s="172"/>
      <c r="F40" s="546"/>
      <c r="G40" s="172"/>
      <c r="I40" s="533"/>
    </row>
    <row r="41" spans="2:11" ht="15.95" customHeight="1">
      <c r="B41" s="532"/>
      <c r="C41" s="22"/>
      <c r="D41" s="25"/>
      <c r="E41" s="172"/>
      <c r="F41" s="546"/>
      <c r="G41" s="172"/>
      <c r="I41" s="533"/>
    </row>
    <row r="42" spans="2:11" s="4" customFormat="1" ht="15.95" customHeight="1">
      <c r="B42" s="534"/>
      <c r="C42" s="28"/>
      <c r="D42" s="44" t="s">
        <v>292</v>
      </c>
      <c r="E42" s="344"/>
      <c r="F42" s="547" t="e">
        <f>+F24+F39</f>
        <v>#DIV/0!</v>
      </c>
      <c r="G42" s="344"/>
      <c r="H42" s="401">
        <f>+H34+H39</f>
        <v>0</v>
      </c>
      <c r="I42" s="535"/>
      <c r="K42" s="633" t="s">
        <v>431</v>
      </c>
    </row>
    <row r="43" spans="2:11" ht="15.95" customHeight="1">
      <c r="B43" s="532"/>
      <c r="C43" s="22"/>
      <c r="D43" s="25"/>
      <c r="E43" s="172"/>
      <c r="F43" s="19"/>
      <c r="G43" s="172"/>
      <c r="I43" s="533"/>
    </row>
    <row r="44" spans="2:11" ht="15.95" customHeight="1">
      <c r="B44" s="532"/>
      <c r="C44" s="22"/>
      <c r="D44" s="25" t="s">
        <v>10</v>
      </c>
      <c r="E44" s="172"/>
      <c r="F44" s="19"/>
      <c r="G44" s="172"/>
      <c r="H44" s="172">
        <f>+Vat!I54</f>
        <v>0</v>
      </c>
      <c r="I44" s="533"/>
    </row>
    <row r="45" spans="2:11" ht="15.95" customHeight="1">
      <c r="B45" s="532"/>
      <c r="C45" s="22"/>
      <c r="D45" s="25"/>
      <c r="E45" s="172"/>
      <c r="F45" s="19"/>
      <c r="G45" s="172"/>
      <c r="I45" s="533"/>
    </row>
    <row r="46" spans="2:11" ht="15.95" customHeight="1" thickBot="1">
      <c r="B46" s="532"/>
      <c r="C46" s="22"/>
      <c r="D46" s="44" t="s">
        <v>291</v>
      </c>
      <c r="E46" s="172"/>
      <c r="F46" s="15"/>
      <c r="G46" s="172"/>
      <c r="H46" s="446">
        <f>+H42+H44</f>
        <v>0</v>
      </c>
      <c r="I46" s="533"/>
    </row>
    <row r="47" spans="2:11" ht="15.95" customHeight="1">
      <c r="B47" s="532"/>
      <c r="C47" s="22"/>
      <c r="D47" s="44"/>
      <c r="E47" s="172"/>
      <c r="F47" s="15"/>
      <c r="G47" s="172"/>
      <c r="H47" s="567">
        <f>+H46-Appendix!L230</f>
        <v>0</v>
      </c>
      <c r="I47" s="533"/>
      <c r="K47" s="569" t="s">
        <v>362</v>
      </c>
    </row>
    <row r="48" spans="2:11" ht="15.95" customHeight="1" thickBot="1">
      <c r="B48" s="536"/>
      <c r="C48" s="537"/>
      <c r="D48" s="538"/>
      <c r="E48" s="539"/>
      <c r="F48" s="540"/>
      <c r="G48" s="539"/>
      <c r="H48" s="568"/>
      <c r="I48" s="541"/>
    </row>
  </sheetData>
  <sheetProtection password="DCA9" sheet="1"/>
  <mergeCells count="21">
    <mergeCell ref="C9:C11"/>
    <mergeCell ref="F9:F11"/>
    <mergeCell ref="C12:C14"/>
    <mergeCell ref="D9:D11"/>
    <mergeCell ref="C3:H5"/>
    <mergeCell ref="H9:H11"/>
    <mergeCell ref="F12:F14"/>
    <mergeCell ref="F15:F17"/>
    <mergeCell ref="H12:H14"/>
    <mergeCell ref="H15:H17"/>
    <mergeCell ref="D12:D14"/>
    <mergeCell ref="C15:C17"/>
    <mergeCell ref="D15:D17"/>
    <mergeCell ref="H18:H20"/>
    <mergeCell ref="C21:C23"/>
    <mergeCell ref="D21:D23"/>
    <mergeCell ref="C18:C20"/>
    <mergeCell ref="F18:F20"/>
    <mergeCell ref="F21:F23"/>
    <mergeCell ref="D18:D20"/>
    <mergeCell ref="H21:H23"/>
  </mergeCells>
  <printOptions horizontalCentered="1"/>
  <pageMargins left="0.39370078740157483" right="0.39370078740157483" top="0.39370078740157483" bottom="0.39370078740157483"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sheetPr codeName="Sheet4">
    <tabColor rgb="FF00B0F0"/>
    <pageSetUpPr fitToPage="1"/>
  </sheetPr>
  <dimension ref="B1:AD232"/>
  <sheetViews>
    <sheetView showGridLines="0" topLeftCell="K1" workbookViewId="0">
      <pane ySplit="8" topLeftCell="A9" activePane="bottomLeft" state="frozen"/>
      <selection pane="bottomLeft" activeCell="R8" sqref="R8:AC8"/>
    </sheetView>
  </sheetViews>
  <sheetFormatPr defaultRowHeight="14.1" customHeight="1"/>
  <cols>
    <col min="1" max="2" width="1.83203125" style="1" customWidth="1"/>
    <col min="3" max="3" width="3.83203125" style="119" customWidth="1"/>
    <col min="4" max="4" width="30.83203125" style="402" customWidth="1"/>
    <col min="5" max="5" width="1.83203125" style="1" customWidth="1"/>
    <col min="6" max="6" width="3.83203125" style="100" customWidth="1"/>
    <col min="7" max="7" width="40.83203125" style="402" customWidth="1"/>
    <col min="8" max="8" width="1.83203125" style="119" customWidth="1"/>
    <col min="9" max="9" width="5.83203125" style="440" customWidth="1"/>
    <col min="10" max="10" width="61.1640625" style="440" bestFit="1" customWidth="1"/>
    <col min="11" max="11" width="1.83203125" style="209" customWidth="1"/>
    <col min="12" max="12" width="15.83203125" style="216" customWidth="1"/>
    <col min="13" max="13" width="1.83203125" style="1" customWidth="1"/>
    <col min="14" max="14" width="3.83203125" style="1" customWidth="1"/>
    <col min="15" max="15" width="1.83203125" style="1" customWidth="1"/>
    <col min="16" max="16" width="15.83203125" style="216" hidden="1" customWidth="1"/>
    <col min="17" max="17" width="1.83203125" style="1" hidden="1" customWidth="1"/>
    <col min="18" max="29" width="15.83203125" style="216" customWidth="1"/>
    <col min="30" max="30" width="1.83203125" style="1" customWidth="1"/>
    <col min="31" max="16384" width="9.33203125" style="1"/>
  </cols>
  <sheetData>
    <row r="1" spans="2:30" s="22" customFormat="1" ht="14.1" customHeight="1">
      <c r="B1" s="454"/>
      <c r="D1" s="440"/>
      <c r="E1" s="454"/>
      <c r="G1" s="440"/>
      <c r="J1" s="440"/>
      <c r="K1" s="166"/>
      <c r="L1" s="167"/>
      <c r="P1" s="167"/>
      <c r="R1" s="167"/>
      <c r="S1" s="167"/>
      <c r="T1" s="167"/>
      <c r="U1" s="167"/>
      <c r="V1" s="167"/>
      <c r="W1" s="167"/>
      <c r="X1" s="167"/>
      <c r="Y1" s="167"/>
      <c r="Z1" s="167"/>
      <c r="AA1" s="167"/>
      <c r="AB1" s="167"/>
      <c r="AC1" s="167"/>
    </row>
    <row r="2" spans="2:30" ht="14.1" customHeight="1">
      <c r="C2" s="101" t="s">
        <v>294</v>
      </c>
      <c r="D2" s="32"/>
      <c r="E2" s="32"/>
      <c r="F2" s="455"/>
      <c r="G2" s="32"/>
      <c r="H2" s="32"/>
      <c r="I2" s="456"/>
      <c r="J2" s="457"/>
      <c r="K2" s="33"/>
      <c r="L2" s="170"/>
      <c r="P2" s="170"/>
      <c r="R2" s="170"/>
      <c r="S2" s="170"/>
      <c r="T2" s="170"/>
      <c r="U2" s="170"/>
      <c r="V2" s="170"/>
      <c r="W2" s="170"/>
      <c r="X2" s="170"/>
      <c r="Y2" s="170"/>
      <c r="Z2" s="170"/>
      <c r="AA2" s="170"/>
      <c r="AB2" s="170"/>
      <c r="AC2" s="170"/>
    </row>
    <row r="3" spans="2:30" s="420" customFormat="1" ht="14.1" customHeight="1">
      <c r="C3" s="827" t="s">
        <v>295</v>
      </c>
      <c r="D3" s="706"/>
      <c r="E3" s="706"/>
      <c r="F3" s="706"/>
      <c r="G3" s="706"/>
      <c r="H3" s="706"/>
      <c r="I3" s="706"/>
      <c r="J3" s="706"/>
      <c r="K3" s="707"/>
      <c r="L3" s="423"/>
      <c r="P3" s="423"/>
      <c r="R3" s="423"/>
      <c r="S3" s="423"/>
      <c r="T3" s="423"/>
      <c r="U3" s="423"/>
      <c r="V3" s="423"/>
      <c r="W3" s="423"/>
      <c r="X3" s="423"/>
      <c r="Y3" s="423"/>
      <c r="Z3" s="423"/>
      <c r="AA3" s="423"/>
      <c r="AB3" s="423"/>
      <c r="AC3" s="423"/>
    </row>
    <row r="4" spans="2:30" s="420" customFormat="1" ht="14.1" customHeight="1">
      <c r="C4" s="798"/>
      <c r="D4" s="799"/>
      <c r="E4" s="799"/>
      <c r="F4" s="799"/>
      <c r="G4" s="799"/>
      <c r="H4" s="799"/>
      <c r="I4" s="799"/>
      <c r="J4" s="799"/>
      <c r="K4" s="800"/>
      <c r="L4" s="423"/>
      <c r="P4" s="423"/>
      <c r="R4" s="423"/>
      <c r="S4" s="423"/>
      <c r="T4" s="423"/>
      <c r="U4" s="423"/>
      <c r="V4" s="423"/>
      <c r="W4" s="423"/>
      <c r="X4" s="423"/>
      <c r="Y4" s="423"/>
      <c r="Z4" s="423"/>
      <c r="AA4" s="423"/>
      <c r="AB4" s="423"/>
      <c r="AC4" s="423"/>
    </row>
    <row r="5" spans="2:30" ht="14.1" customHeight="1">
      <c r="C5" s="1"/>
      <c r="D5" s="458"/>
      <c r="F5" s="1"/>
      <c r="G5" s="459"/>
      <c r="H5" s="458"/>
      <c r="I5" s="80"/>
      <c r="J5" s="80"/>
      <c r="K5" s="168"/>
      <c r="L5" s="170"/>
      <c r="P5" s="170"/>
      <c r="R5" s="170"/>
      <c r="S5" s="170"/>
      <c r="T5" s="170"/>
      <c r="U5" s="170"/>
      <c r="V5" s="170"/>
      <c r="W5" s="170"/>
      <c r="X5" s="170"/>
      <c r="Y5" s="170"/>
      <c r="Z5" s="170"/>
      <c r="AA5" s="170"/>
      <c r="AB5" s="170"/>
      <c r="AC5" s="170"/>
    </row>
    <row r="6" spans="2:30" ht="14.1" customHeight="1">
      <c r="D6" s="1"/>
      <c r="G6" s="1"/>
      <c r="I6" s="102"/>
      <c r="J6" s="102"/>
      <c r="K6" s="168"/>
      <c r="L6" s="170"/>
      <c r="P6" s="170"/>
      <c r="R6" s="170"/>
      <c r="S6" s="170"/>
      <c r="T6" s="170"/>
      <c r="U6" s="170"/>
      <c r="V6" s="170"/>
      <c r="W6" s="170"/>
      <c r="X6" s="170"/>
      <c r="Y6" s="170"/>
      <c r="Z6" s="170"/>
      <c r="AA6" s="170"/>
      <c r="AB6" s="170"/>
      <c r="AC6" s="170"/>
    </row>
    <row r="7" spans="2:30" ht="14.1" customHeight="1">
      <c r="C7" s="836" t="s">
        <v>132</v>
      </c>
      <c r="D7" s="721"/>
      <c r="F7" s="836" t="s">
        <v>18</v>
      </c>
      <c r="G7" s="721"/>
      <c r="I7" s="836" t="s">
        <v>17</v>
      </c>
      <c r="J7" s="721"/>
      <c r="K7" s="173"/>
      <c r="L7" s="151" t="s">
        <v>0</v>
      </c>
      <c r="P7" s="175" t="s">
        <v>4</v>
      </c>
      <c r="R7" s="175" t="s">
        <v>4</v>
      </c>
      <c r="S7" s="175" t="s">
        <v>4</v>
      </c>
      <c r="T7" s="175" t="s">
        <v>4</v>
      </c>
      <c r="U7" s="175" t="s">
        <v>4</v>
      </c>
      <c r="V7" s="175" t="s">
        <v>4</v>
      </c>
      <c r="W7" s="175" t="s">
        <v>4</v>
      </c>
      <c r="X7" s="175" t="s">
        <v>4</v>
      </c>
      <c r="Y7" s="175" t="s">
        <v>4</v>
      </c>
      <c r="Z7" s="175" t="s">
        <v>4</v>
      </c>
      <c r="AA7" s="175" t="s">
        <v>4</v>
      </c>
      <c r="AB7" s="175" t="s">
        <v>4</v>
      </c>
      <c r="AC7" s="175" t="s">
        <v>4</v>
      </c>
    </row>
    <row r="8" spans="2:30" s="3" customFormat="1" ht="14.1" customHeight="1">
      <c r="C8" s="837"/>
      <c r="D8" s="838"/>
      <c r="F8" s="837"/>
      <c r="G8" s="838"/>
      <c r="I8" s="837"/>
      <c r="J8" s="838"/>
      <c r="K8" s="168"/>
      <c r="L8" s="152" t="s">
        <v>11</v>
      </c>
      <c r="P8" s="175" t="s">
        <v>12</v>
      </c>
      <c r="R8" s="646">
        <f>+'Objective 1'!AB8</f>
        <v>0</v>
      </c>
      <c r="S8" s="646">
        <f>+'Objective 1'!AC8</f>
        <v>31</v>
      </c>
      <c r="T8" s="646">
        <f>+'Objective 1'!AD8</f>
        <v>62</v>
      </c>
      <c r="U8" s="646">
        <f>+'Objective 1'!AE8</f>
        <v>93</v>
      </c>
      <c r="V8" s="646">
        <f>+'Objective 1'!AF8</f>
        <v>124</v>
      </c>
      <c r="W8" s="646">
        <f>+'Objective 1'!AG8</f>
        <v>155</v>
      </c>
      <c r="X8" s="646">
        <f>+'Objective 1'!AH8</f>
        <v>186</v>
      </c>
      <c r="Y8" s="646">
        <f>+'Objective 1'!AI8</f>
        <v>217</v>
      </c>
      <c r="Z8" s="646">
        <f>+'Objective 1'!AJ8</f>
        <v>248</v>
      </c>
      <c r="AA8" s="646">
        <f>+'Objective 1'!AK8</f>
        <v>279</v>
      </c>
      <c r="AB8" s="646">
        <f>+'Objective 1'!AL8</f>
        <v>310</v>
      </c>
      <c r="AC8" s="646">
        <f>+'Objective 1'!AM8</f>
        <v>341</v>
      </c>
    </row>
    <row r="9" spans="2:30" s="3" customFormat="1" ht="14.1" customHeight="1">
      <c r="C9" s="21"/>
      <c r="D9" s="21"/>
      <c r="F9" s="21"/>
      <c r="G9" s="21"/>
      <c r="I9" s="82"/>
      <c r="J9" s="82"/>
      <c r="K9" s="168"/>
      <c r="L9" s="178"/>
      <c r="P9" s="178"/>
      <c r="R9" s="178"/>
      <c r="S9" s="178"/>
      <c r="T9" s="178"/>
      <c r="U9" s="178"/>
      <c r="V9" s="178"/>
      <c r="W9" s="178"/>
      <c r="X9" s="178"/>
      <c r="Y9" s="178"/>
      <c r="Z9" s="178"/>
      <c r="AA9" s="178"/>
      <c r="AB9" s="178"/>
      <c r="AC9" s="178"/>
    </row>
    <row r="10" spans="2:30" s="3" customFormat="1" ht="14.1" customHeight="1" thickBot="1">
      <c r="C10" s="21"/>
      <c r="D10" s="21"/>
      <c r="F10" s="21"/>
      <c r="G10" s="21"/>
      <c r="I10" s="82"/>
      <c r="J10" s="82"/>
      <c r="K10" s="168"/>
      <c r="L10" s="178"/>
      <c r="P10" s="178"/>
      <c r="R10" s="178"/>
      <c r="S10" s="178"/>
      <c r="T10" s="178"/>
      <c r="U10" s="178"/>
      <c r="V10" s="178"/>
      <c r="W10" s="178"/>
      <c r="X10" s="178"/>
      <c r="Y10" s="178"/>
      <c r="Z10" s="178"/>
      <c r="AA10" s="178"/>
      <c r="AB10" s="178"/>
      <c r="AC10" s="178"/>
    </row>
    <row r="11" spans="2:30" s="3" customFormat="1" ht="14.1" customHeight="1">
      <c r="B11" s="460"/>
      <c r="C11" s="461"/>
      <c r="D11" s="461"/>
      <c r="E11" s="462"/>
      <c r="F11" s="461"/>
      <c r="G11" s="461"/>
      <c r="H11" s="462"/>
      <c r="I11" s="463"/>
      <c r="J11" s="463"/>
      <c r="K11" s="464"/>
      <c r="L11" s="448"/>
      <c r="M11" s="465"/>
      <c r="O11" s="460"/>
      <c r="P11" s="448"/>
      <c r="Q11" s="462"/>
      <c r="R11" s="448"/>
      <c r="S11" s="448"/>
      <c r="T11" s="448"/>
      <c r="U11" s="448"/>
      <c r="V11" s="448"/>
      <c r="W11" s="448"/>
      <c r="X11" s="448"/>
      <c r="Y11" s="448"/>
      <c r="Z11" s="448"/>
      <c r="AA11" s="448"/>
      <c r="AB11" s="448"/>
      <c r="AC11" s="448"/>
      <c r="AD11" s="465"/>
    </row>
    <row r="12" spans="2:30" ht="14.1" customHeight="1">
      <c r="B12" s="466"/>
      <c r="C12" s="828">
        <v>1</v>
      </c>
      <c r="D12" s="830">
        <f>+'Objective 1'!B3</f>
        <v>0</v>
      </c>
      <c r="E12" s="467"/>
      <c r="F12" s="828">
        <v>1.1000000000000001</v>
      </c>
      <c r="G12" s="833">
        <f>+'Objective 1'!D12</f>
        <v>0</v>
      </c>
      <c r="H12" s="468"/>
      <c r="I12" s="146" t="s">
        <v>19</v>
      </c>
      <c r="J12" s="20">
        <f>+'Objective 1'!G12</f>
        <v>0</v>
      </c>
      <c r="K12" s="451"/>
      <c r="L12" s="187">
        <f>+'Objective 1'!Z18</f>
        <v>0</v>
      </c>
      <c r="M12" s="469"/>
      <c r="O12" s="466"/>
      <c r="P12" s="187">
        <f t="shared" ref="P12:P17" si="0">SUM(R12:AC12)</f>
        <v>0</v>
      </c>
      <c r="Q12" s="467"/>
      <c r="R12" s="187">
        <f>+'Objective 1'!AB18</f>
        <v>0</v>
      </c>
      <c r="S12" s="187">
        <f>+'Objective 1'!AC18</f>
        <v>0</v>
      </c>
      <c r="T12" s="187">
        <f>+'Objective 1'!AD18</f>
        <v>0</v>
      </c>
      <c r="U12" s="187">
        <f>+'Objective 1'!AE18</f>
        <v>0</v>
      </c>
      <c r="V12" s="187">
        <f>+'Objective 1'!AF18</f>
        <v>0</v>
      </c>
      <c r="W12" s="187">
        <f>+'Objective 1'!AG18</f>
        <v>0</v>
      </c>
      <c r="X12" s="187">
        <f>+'Objective 1'!AH18</f>
        <v>0</v>
      </c>
      <c r="Y12" s="187">
        <f>+'Objective 1'!AI18</f>
        <v>0</v>
      </c>
      <c r="Z12" s="187">
        <f>+'Objective 1'!AJ18</f>
        <v>0</v>
      </c>
      <c r="AA12" s="187">
        <f>+'Objective 1'!AK18</f>
        <v>0</v>
      </c>
      <c r="AB12" s="187">
        <f>+'Objective 1'!AL18</f>
        <v>0</v>
      </c>
      <c r="AC12" s="187">
        <f>+'Objective 1'!AM18</f>
        <v>0</v>
      </c>
      <c r="AD12" s="469"/>
    </row>
    <row r="13" spans="2:30" s="172" customFormat="1" ht="14.1" customHeight="1">
      <c r="B13" s="466"/>
      <c r="C13" s="705"/>
      <c r="D13" s="707"/>
      <c r="E13" s="467"/>
      <c r="F13" s="835"/>
      <c r="G13" s="834"/>
      <c r="H13" s="468"/>
      <c r="I13" s="146" t="s">
        <v>20</v>
      </c>
      <c r="J13" s="20">
        <f>+'Objective 1'!G20</f>
        <v>0</v>
      </c>
      <c r="K13" s="451"/>
      <c r="L13" s="187">
        <f>+'Objective 1'!Z26</f>
        <v>0</v>
      </c>
      <c r="M13" s="470"/>
      <c r="O13" s="571"/>
      <c r="P13" s="187">
        <f t="shared" si="0"/>
        <v>0</v>
      </c>
      <c r="Q13" s="452"/>
      <c r="R13" s="187">
        <f>+'Objective 1'!AB26</f>
        <v>0</v>
      </c>
      <c r="S13" s="187">
        <f>+'Objective 1'!AC26</f>
        <v>0</v>
      </c>
      <c r="T13" s="187">
        <f>+'Objective 1'!AD26</f>
        <v>0</v>
      </c>
      <c r="U13" s="187">
        <f>+'Objective 1'!AE26</f>
        <v>0</v>
      </c>
      <c r="V13" s="187">
        <f>+'Objective 1'!AF26</f>
        <v>0</v>
      </c>
      <c r="W13" s="187">
        <f>+'Objective 1'!AG26</f>
        <v>0</v>
      </c>
      <c r="X13" s="187">
        <f>+'Objective 1'!AH26</f>
        <v>0</v>
      </c>
      <c r="Y13" s="187">
        <f>+'Objective 1'!AI26</f>
        <v>0</v>
      </c>
      <c r="Z13" s="187">
        <f>+'Objective 1'!AJ26</f>
        <v>0</v>
      </c>
      <c r="AA13" s="187">
        <f>+'Objective 1'!AK26</f>
        <v>0</v>
      </c>
      <c r="AB13" s="187">
        <f>+'Objective 1'!AL26</f>
        <v>0</v>
      </c>
      <c r="AC13" s="187">
        <f>+'Objective 1'!AM26</f>
        <v>0</v>
      </c>
      <c r="AD13" s="470"/>
    </row>
    <row r="14" spans="2:30" s="172" customFormat="1" ht="14.1" customHeight="1">
      <c r="B14" s="466"/>
      <c r="C14" s="705"/>
      <c r="D14" s="707"/>
      <c r="E14" s="467"/>
      <c r="F14" s="835"/>
      <c r="G14" s="834"/>
      <c r="H14" s="468"/>
      <c r="I14" s="146" t="s">
        <v>21</v>
      </c>
      <c r="J14" s="20">
        <f>+'Objective 1'!G28</f>
        <v>0</v>
      </c>
      <c r="K14" s="451"/>
      <c r="L14" s="187">
        <f>+'Objective 1'!Z34</f>
        <v>0</v>
      </c>
      <c r="M14" s="470"/>
      <c r="O14" s="571"/>
      <c r="P14" s="187">
        <f t="shared" si="0"/>
        <v>0</v>
      </c>
      <c r="Q14" s="452"/>
      <c r="R14" s="187">
        <f>+'Objective 1'!AB34</f>
        <v>0</v>
      </c>
      <c r="S14" s="187">
        <f>+'Objective 1'!AC34</f>
        <v>0</v>
      </c>
      <c r="T14" s="187">
        <f>+'Objective 1'!AD34</f>
        <v>0</v>
      </c>
      <c r="U14" s="187">
        <f>+'Objective 1'!AE34</f>
        <v>0</v>
      </c>
      <c r="V14" s="187">
        <f>+'Objective 1'!AF34</f>
        <v>0</v>
      </c>
      <c r="W14" s="187">
        <f>+'Objective 1'!AG34</f>
        <v>0</v>
      </c>
      <c r="X14" s="187">
        <f>+'Objective 1'!AH34</f>
        <v>0</v>
      </c>
      <c r="Y14" s="187">
        <f>+'Objective 1'!AI34</f>
        <v>0</v>
      </c>
      <c r="Z14" s="187">
        <f>+'Objective 1'!AJ34</f>
        <v>0</v>
      </c>
      <c r="AA14" s="187">
        <f>+'Objective 1'!AK34</f>
        <v>0</v>
      </c>
      <c r="AB14" s="187">
        <f>+'Objective 1'!AL34</f>
        <v>0</v>
      </c>
      <c r="AC14" s="187">
        <f>+'Objective 1'!AM34</f>
        <v>0</v>
      </c>
      <c r="AD14" s="470"/>
    </row>
    <row r="15" spans="2:30" s="172" customFormat="1" ht="14.1" customHeight="1">
      <c r="B15" s="466"/>
      <c r="C15" s="705"/>
      <c r="D15" s="707"/>
      <c r="E15" s="467"/>
      <c r="F15" s="835"/>
      <c r="G15" s="834"/>
      <c r="H15" s="468"/>
      <c r="I15" s="146" t="s">
        <v>22</v>
      </c>
      <c r="J15" s="20">
        <f>+'Objective 1'!G36</f>
        <v>0</v>
      </c>
      <c r="K15" s="451"/>
      <c r="L15" s="187">
        <f>+'Objective 1'!Z42</f>
        <v>0</v>
      </c>
      <c r="M15" s="470"/>
      <c r="O15" s="571"/>
      <c r="P15" s="187">
        <f t="shared" si="0"/>
        <v>0</v>
      </c>
      <c r="Q15" s="452"/>
      <c r="R15" s="187">
        <f>+'Objective 1'!AB42</f>
        <v>0</v>
      </c>
      <c r="S15" s="187">
        <f>+'Objective 1'!AC42</f>
        <v>0</v>
      </c>
      <c r="T15" s="187">
        <f>+'Objective 1'!AD42</f>
        <v>0</v>
      </c>
      <c r="U15" s="187">
        <f>+'Objective 1'!AE42</f>
        <v>0</v>
      </c>
      <c r="V15" s="187">
        <f>+'Objective 1'!AF42</f>
        <v>0</v>
      </c>
      <c r="W15" s="187">
        <f>+'Objective 1'!AG42</f>
        <v>0</v>
      </c>
      <c r="X15" s="187">
        <f>+'Objective 1'!AH42</f>
        <v>0</v>
      </c>
      <c r="Y15" s="187">
        <f>+'Objective 1'!AI42</f>
        <v>0</v>
      </c>
      <c r="Z15" s="187">
        <f>+'Objective 1'!AJ42</f>
        <v>0</v>
      </c>
      <c r="AA15" s="187">
        <f>+'Objective 1'!AK42</f>
        <v>0</v>
      </c>
      <c r="AB15" s="187">
        <f>+'Objective 1'!AL42</f>
        <v>0</v>
      </c>
      <c r="AC15" s="187">
        <f>+'Objective 1'!AM42</f>
        <v>0</v>
      </c>
      <c r="AD15" s="470"/>
    </row>
    <row r="16" spans="2:30" s="172" customFormat="1" ht="14.1" customHeight="1">
      <c r="B16" s="466"/>
      <c r="C16" s="705"/>
      <c r="D16" s="707"/>
      <c r="E16" s="467"/>
      <c r="F16" s="835"/>
      <c r="G16" s="834"/>
      <c r="H16" s="468"/>
      <c r="I16" s="146" t="s">
        <v>133</v>
      </c>
      <c r="J16" s="20">
        <f>+'Objective 1'!G44</f>
        <v>0</v>
      </c>
      <c r="K16" s="451"/>
      <c r="L16" s="187">
        <f>+'Objective 1'!Z50</f>
        <v>0</v>
      </c>
      <c r="M16" s="470"/>
      <c r="O16" s="571"/>
      <c r="P16" s="187">
        <f t="shared" si="0"/>
        <v>0</v>
      </c>
      <c r="Q16" s="452"/>
      <c r="R16" s="187">
        <f>+'Objective 1'!AB50</f>
        <v>0</v>
      </c>
      <c r="S16" s="187">
        <f>+'Objective 1'!AC50</f>
        <v>0</v>
      </c>
      <c r="T16" s="187">
        <f>+'Objective 1'!AD50</f>
        <v>0</v>
      </c>
      <c r="U16" s="187">
        <f>+'Objective 1'!AE50</f>
        <v>0</v>
      </c>
      <c r="V16" s="187">
        <f>+'Objective 1'!AF50</f>
        <v>0</v>
      </c>
      <c r="W16" s="187">
        <f>+'Objective 1'!AG50</f>
        <v>0</v>
      </c>
      <c r="X16" s="187">
        <f>+'Objective 1'!AH50</f>
        <v>0</v>
      </c>
      <c r="Y16" s="187">
        <f>+'Objective 1'!AI50</f>
        <v>0</v>
      </c>
      <c r="Z16" s="187">
        <f>+'Objective 1'!AJ50</f>
        <v>0</v>
      </c>
      <c r="AA16" s="187">
        <f>+'Objective 1'!AK50</f>
        <v>0</v>
      </c>
      <c r="AB16" s="187">
        <f>+'Objective 1'!AL50</f>
        <v>0</v>
      </c>
      <c r="AC16" s="187">
        <f>+'Objective 1'!AM50</f>
        <v>0</v>
      </c>
      <c r="AD16" s="470"/>
    </row>
    <row r="17" spans="2:30" s="172" customFormat="1" ht="14.1" customHeight="1">
      <c r="B17" s="466"/>
      <c r="C17" s="705"/>
      <c r="D17" s="707"/>
      <c r="E17" s="467"/>
      <c r="F17" s="835"/>
      <c r="G17" s="834"/>
      <c r="H17" s="468"/>
      <c r="I17" s="146" t="s">
        <v>134</v>
      </c>
      <c r="J17" s="20">
        <f>+'Objective 1'!G52</f>
        <v>0</v>
      </c>
      <c r="K17" s="451"/>
      <c r="L17" s="187">
        <f>+'Objective 1'!Z58</f>
        <v>0</v>
      </c>
      <c r="M17" s="470"/>
      <c r="O17" s="571"/>
      <c r="P17" s="187">
        <f t="shared" si="0"/>
        <v>0</v>
      </c>
      <c r="Q17" s="452"/>
      <c r="R17" s="187">
        <f>+'Objective 1'!AB58</f>
        <v>0</v>
      </c>
      <c r="S17" s="187">
        <f>+'Objective 1'!AC58</f>
        <v>0</v>
      </c>
      <c r="T17" s="187">
        <f>+'Objective 1'!AD58</f>
        <v>0</v>
      </c>
      <c r="U17" s="187">
        <f>+'Objective 1'!AE58</f>
        <v>0</v>
      </c>
      <c r="V17" s="187">
        <f>+'Objective 1'!AF58</f>
        <v>0</v>
      </c>
      <c r="W17" s="187">
        <f>+'Objective 1'!AG58</f>
        <v>0</v>
      </c>
      <c r="X17" s="187">
        <f>+'Objective 1'!AH58</f>
        <v>0</v>
      </c>
      <c r="Y17" s="187">
        <f>+'Objective 1'!AI58</f>
        <v>0</v>
      </c>
      <c r="Z17" s="187">
        <f>+'Objective 1'!AJ58</f>
        <v>0</v>
      </c>
      <c r="AA17" s="187">
        <f>+'Objective 1'!AK58</f>
        <v>0</v>
      </c>
      <c r="AB17" s="187">
        <f>+'Objective 1'!AL58</f>
        <v>0</v>
      </c>
      <c r="AC17" s="187">
        <f>+'Objective 1'!AM58</f>
        <v>0</v>
      </c>
      <c r="AD17" s="470"/>
    </row>
    <row r="18" spans="2:30" ht="14.1" customHeight="1">
      <c r="B18" s="466"/>
      <c r="C18" s="705"/>
      <c r="D18" s="707"/>
      <c r="E18" s="467"/>
      <c r="F18" s="832"/>
      <c r="G18" s="834"/>
      <c r="H18" s="468"/>
      <c r="I18" s="163"/>
      <c r="J18" s="162"/>
      <c r="K18" s="451"/>
      <c r="L18" s="396">
        <f>SUM(L12:L17)</f>
        <v>0</v>
      </c>
      <c r="M18" s="469"/>
      <c r="O18" s="466"/>
      <c r="P18" s="396">
        <f t="shared" ref="P18:AC18" si="1">SUM(P12:P17)</f>
        <v>0</v>
      </c>
      <c r="Q18" s="467"/>
      <c r="R18" s="396">
        <f t="shared" si="1"/>
        <v>0</v>
      </c>
      <c r="S18" s="396">
        <f t="shared" si="1"/>
        <v>0</v>
      </c>
      <c r="T18" s="396">
        <f t="shared" si="1"/>
        <v>0</v>
      </c>
      <c r="U18" s="396">
        <f t="shared" si="1"/>
        <v>0</v>
      </c>
      <c r="V18" s="396">
        <f t="shared" si="1"/>
        <v>0</v>
      </c>
      <c r="W18" s="396">
        <f t="shared" si="1"/>
        <v>0</v>
      </c>
      <c r="X18" s="396">
        <f t="shared" si="1"/>
        <v>0</v>
      </c>
      <c r="Y18" s="396">
        <f t="shared" si="1"/>
        <v>0</v>
      </c>
      <c r="Z18" s="396">
        <f t="shared" si="1"/>
        <v>0</v>
      </c>
      <c r="AA18" s="396">
        <f t="shared" si="1"/>
        <v>0</v>
      </c>
      <c r="AB18" s="396">
        <f t="shared" si="1"/>
        <v>0</v>
      </c>
      <c r="AC18" s="396">
        <f t="shared" si="1"/>
        <v>0</v>
      </c>
      <c r="AD18" s="469"/>
    </row>
    <row r="19" spans="2:30" ht="8.1" customHeight="1" collapsed="1">
      <c r="B19" s="466"/>
      <c r="C19" s="705"/>
      <c r="D19" s="707"/>
      <c r="E19" s="467"/>
      <c r="F19" s="471"/>
      <c r="G19" s="472"/>
      <c r="H19" s="468"/>
      <c r="I19" s="473"/>
      <c r="J19" s="474"/>
      <c r="K19" s="451"/>
      <c r="L19" s="450"/>
      <c r="M19" s="469"/>
      <c r="O19" s="466"/>
      <c r="P19" s="450"/>
      <c r="Q19" s="467"/>
      <c r="R19" s="450"/>
      <c r="S19" s="450"/>
      <c r="T19" s="450"/>
      <c r="U19" s="450"/>
      <c r="V19" s="450"/>
      <c r="W19" s="450"/>
      <c r="X19" s="450"/>
      <c r="Y19" s="450"/>
      <c r="Z19" s="450"/>
      <c r="AA19" s="450"/>
      <c r="AB19" s="450"/>
      <c r="AC19" s="450"/>
      <c r="AD19" s="469"/>
    </row>
    <row r="20" spans="2:30" ht="14.1" customHeight="1">
      <c r="B20" s="466"/>
      <c r="C20" s="705"/>
      <c r="D20" s="707"/>
      <c r="E20" s="467"/>
      <c r="F20" s="828">
        <v>1.2</v>
      </c>
      <c r="G20" s="833">
        <f>+'Objective 1'!D67</f>
        <v>0</v>
      </c>
      <c r="H20" s="468"/>
      <c r="I20" s="146" t="s">
        <v>23</v>
      </c>
      <c r="J20" s="20">
        <f>+'Objective 1'!G67</f>
        <v>0</v>
      </c>
      <c r="K20" s="451"/>
      <c r="L20" s="187">
        <f>+'Objective 1'!Z73</f>
        <v>0</v>
      </c>
      <c r="M20" s="469"/>
      <c r="O20" s="466"/>
      <c r="P20" s="187">
        <f t="shared" ref="P20:P25" si="2">SUM(R20:AC20)</f>
        <v>0</v>
      </c>
      <c r="Q20" s="467"/>
      <c r="R20" s="187">
        <f>+'Objective 1'!AB73</f>
        <v>0</v>
      </c>
      <c r="S20" s="187">
        <f>+'Objective 1'!AC73</f>
        <v>0</v>
      </c>
      <c r="T20" s="187">
        <f>+'Objective 1'!AD73</f>
        <v>0</v>
      </c>
      <c r="U20" s="187">
        <f>+'Objective 1'!AE73</f>
        <v>0</v>
      </c>
      <c r="V20" s="187">
        <f>+'Objective 1'!AF73</f>
        <v>0</v>
      </c>
      <c r="W20" s="187">
        <f>+'Objective 1'!AG73</f>
        <v>0</v>
      </c>
      <c r="X20" s="187">
        <f>+'Objective 1'!AH73</f>
        <v>0</v>
      </c>
      <c r="Y20" s="187">
        <f>+'Objective 1'!AI73</f>
        <v>0</v>
      </c>
      <c r="Z20" s="187">
        <f>+'Objective 1'!AJ73</f>
        <v>0</v>
      </c>
      <c r="AA20" s="187">
        <f>+'Objective 1'!AK73</f>
        <v>0</v>
      </c>
      <c r="AB20" s="187">
        <f>+'Objective 1'!AL73</f>
        <v>0</v>
      </c>
      <c r="AC20" s="187">
        <f>+'Objective 1'!AM73</f>
        <v>0</v>
      </c>
      <c r="AD20" s="469"/>
    </row>
    <row r="21" spans="2:30" s="172" customFormat="1" ht="14.1" customHeight="1">
      <c r="B21" s="466"/>
      <c r="C21" s="705"/>
      <c r="D21" s="707"/>
      <c r="E21" s="467"/>
      <c r="F21" s="835"/>
      <c r="G21" s="834"/>
      <c r="H21" s="468"/>
      <c r="I21" s="146" t="s">
        <v>24</v>
      </c>
      <c r="J21" s="20">
        <f>+'Objective 1'!G75</f>
        <v>0</v>
      </c>
      <c r="K21" s="451"/>
      <c r="L21" s="187">
        <f>+'Objective 1'!Z81</f>
        <v>0</v>
      </c>
      <c r="M21" s="470"/>
      <c r="O21" s="571"/>
      <c r="P21" s="187">
        <f t="shared" si="2"/>
        <v>0</v>
      </c>
      <c r="Q21" s="452"/>
      <c r="R21" s="187">
        <f>+'Objective 1'!AB81</f>
        <v>0</v>
      </c>
      <c r="S21" s="187">
        <f>+'Objective 1'!AC81</f>
        <v>0</v>
      </c>
      <c r="T21" s="187">
        <f>+'Objective 1'!AD81</f>
        <v>0</v>
      </c>
      <c r="U21" s="187">
        <f>+'Objective 1'!AE81</f>
        <v>0</v>
      </c>
      <c r="V21" s="187">
        <f>+'Objective 1'!AF81</f>
        <v>0</v>
      </c>
      <c r="W21" s="187">
        <f>+'Objective 1'!AG81</f>
        <v>0</v>
      </c>
      <c r="X21" s="187">
        <f>+'Objective 1'!AH81</f>
        <v>0</v>
      </c>
      <c r="Y21" s="187">
        <f>+'Objective 1'!AI81</f>
        <v>0</v>
      </c>
      <c r="Z21" s="187">
        <f>+'Objective 1'!AJ81</f>
        <v>0</v>
      </c>
      <c r="AA21" s="187">
        <f>+'Objective 1'!AK81</f>
        <v>0</v>
      </c>
      <c r="AB21" s="187">
        <f>+'Objective 1'!AL81</f>
        <v>0</v>
      </c>
      <c r="AC21" s="187">
        <f>+'Objective 1'!AM81</f>
        <v>0</v>
      </c>
      <c r="AD21" s="470"/>
    </row>
    <row r="22" spans="2:30" s="172" customFormat="1" ht="14.1" customHeight="1">
      <c r="B22" s="466"/>
      <c r="C22" s="705"/>
      <c r="D22" s="707"/>
      <c r="E22" s="467"/>
      <c r="F22" s="835"/>
      <c r="G22" s="834"/>
      <c r="H22" s="468"/>
      <c r="I22" s="146" t="s">
        <v>25</v>
      </c>
      <c r="J22" s="20">
        <f>+'Objective 1'!G83</f>
        <v>0</v>
      </c>
      <c r="K22" s="451"/>
      <c r="L22" s="187">
        <f>+'Objective 1'!Z89</f>
        <v>0</v>
      </c>
      <c r="M22" s="470"/>
      <c r="O22" s="571"/>
      <c r="P22" s="187">
        <f t="shared" si="2"/>
        <v>0</v>
      </c>
      <c r="Q22" s="452"/>
      <c r="R22" s="187">
        <f>+'Objective 1'!AB89</f>
        <v>0</v>
      </c>
      <c r="S22" s="187">
        <f>+'Objective 1'!AC89</f>
        <v>0</v>
      </c>
      <c r="T22" s="187">
        <f>+'Objective 1'!AD89</f>
        <v>0</v>
      </c>
      <c r="U22" s="187">
        <f>+'Objective 1'!AE89</f>
        <v>0</v>
      </c>
      <c r="V22" s="187">
        <f>+'Objective 1'!AF89</f>
        <v>0</v>
      </c>
      <c r="W22" s="187">
        <f>+'Objective 1'!AG89</f>
        <v>0</v>
      </c>
      <c r="X22" s="187">
        <f>+'Objective 1'!AH89</f>
        <v>0</v>
      </c>
      <c r="Y22" s="187">
        <f>+'Objective 1'!AI89</f>
        <v>0</v>
      </c>
      <c r="Z22" s="187">
        <f>+'Objective 1'!AJ89</f>
        <v>0</v>
      </c>
      <c r="AA22" s="187">
        <f>+'Objective 1'!AK89</f>
        <v>0</v>
      </c>
      <c r="AB22" s="187">
        <f>+'Objective 1'!AL89</f>
        <v>0</v>
      </c>
      <c r="AC22" s="187">
        <f>+'Objective 1'!AM89</f>
        <v>0</v>
      </c>
      <c r="AD22" s="470"/>
    </row>
    <row r="23" spans="2:30" s="172" customFormat="1" ht="14.1" customHeight="1">
      <c r="B23" s="466"/>
      <c r="C23" s="705"/>
      <c r="D23" s="707"/>
      <c r="E23" s="467"/>
      <c r="F23" s="835"/>
      <c r="G23" s="834"/>
      <c r="H23" s="468"/>
      <c r="I23" s="146" t="s">
        <v>26</v>
      </c>
      <c r="J23" s="20">
        <f>+'Objective 1'!G91</f>
        <v>0</v>
      </c>
      <c r="K23" s="451"/>
      <c r="L23" s="187">
        <f>+'Objective 1'!Z97</f>
        <v>0</v>
      </c>
      <c r="M23" s="470"/>
      <c r="O23" s="571"/>
      <c r="P23" s="187">
        <f t="shared" si="2"/>
        <v>0</v>
      </c>
      <c r="Q23" s="452"/>
      <c r="R23" s="187">
        <f>+'Objective 1'!AB97</f>
        <v>0</v>
      </c>
      <c r="S23" s="187">
        <f>+'Objective 1'!AC97</f>
        <v>0</v>
      </c>
      <c r="T23" s="187">
        <f>+'Objective 1'!AD97</f>
        <v>0</v>
      </c>
      <c r="U23" s="187">
        <f>+'Objective 1'!AE97</f>
        <v>0</v>
      </c>
      <c r="V23" s="187">
        <f>+'Objective 1'!AF97</f>
        <v>0</v>
      </c>
      <c r="W23" s="187">
        <f>+'Objective 1'!AG97</f>
        <v>0</v>
      </c>
      <c r="X23" s="187">
        <f>+'Objective 1'!AH97</f>
        <v>0</v>
      </c>
      <c r="Y23" s="187">
        <f>+'Objective 1'!AI97</f>
        <v>0</v>
      </c>
      <c r="Z23" s="187">
        <f>+'Objective 1'!AJ97</f>
        <v>0</v>
      </c>
      <c r="AA23" s="187">
        <f>+'Objective 1'!AK97</f>
        <v>0</v>
      </c>
      <c r="AB23" s="187">
        <f>+'Objective 1'!AL97</f>
        <v>0</v>
      </c>
      <c r="AC23" s="187">
        <f>+'Objective 1'!AM97</f>
        <v>0</v>
      </c>
      <c r="AD23" s="470"/>
    </row>
    <row r="24" spans="2:30" s="172" customFormat="1" ht="14.1" customHeight="1">
      <c r="B24" s="466"/>
      <c r="C24" s="705"/>
      <c r="D24" s="707"/>
      <c r="E24" s="467"/>
      <c r="F24" s="835"/>
      <c r="G24" s="834"/>
      <c r="H24" s="468"/>
      <c r="I24" s="146" t="s">
        <v>135</v>
      </c>
      <c r="J24" s="20">
        <f>+'Objective 1'!G99</f>
        <v>0</v>
      </c>
      <c r="K24" s="451"/>
      <c r="L24" s="187">
        <f>+'Objective 1'!Z105</f>
        <v>0</v>
      </c>
      <c r="M24" s="470"/>
      <c r="O24" s="571"/>
      <c r="P24" s="187">
        <f t="shared" si="2"/>
        <v>0</v>
      </c>
      <c r="Q24" s="452"/>
      <c r="R24" s="187">
        <f>+'Objective 1'!AB105</f>
        <v>0</v>
      </c>
      <c r="S24" s="187">
        <f>+'Objective 1'!AC105</f>
        <v>0</v>
      </c>
      <c r="T24" s="187">
        <f>+'Objective 1'!AD105</f>
        <v>0</v>
      </c>
      <c r="U24" s="187">
        <f>+'Objective 1'!AE105</f>
        <v>0</v>
      </c>
      <c r="V24" s="187">
        <f>+'Objective 1'!AF105</f>
        <v>0</v>
      </c>
      <c r="W24" s="187">
        <f>+'Objective 1'!AG105</f>
        <v>0</v>
      </c>
      <c r="X24" s="187">
        <f>+'Objective 1'!AH105</f>
        <v>0</v>
      </c>
      <c r="Y24" s="187">
        <f>+'Objective 1'!AI105</f>
        <v>0</v>
      </c>
      <c r="Z24" s="187">
        <f>+'Objective 1'!AJ105</f>
        <v>0</v>
      </c>
      <c r="AA24" s="187">
        <f>+'Objective 1'!AK105</f>
        <v>0</v>
      </c>
      <c r="AB24" s="187">
        <f>+'Objective 1'!AL105</f>
        <v>0</v>
      </c>
      <c r="AC24" s="187">
        <f>+'Objective 1'!AM105</f>
        <v>0</v>
      </c>
      <c r="AD24" s="470"/>
    </row>
    <row r="25" spans="2:30" s="172" customFormat="1" ht="14.1" customHeight="1">
      <c r="B25" s="466"/>
      <c r="C25" s="705"/>
      <c r="D25" s="707"/>
      <c r="E25" s="467"/>
      <c r="F25" s="835"/>
      <c r="G25" s="834"/>
      <c r="H25" s="468"/>
      <c r="I25" s="146" t="s">
        <v>136</v>
      </c>
      <c r="J25" s="20">
        <f>+'Objective 1'!G107</f>
        <v>0</v>
      </c>
      <c r="K25" s="451"/>
      <c r="L25" s="187">
        <f>+'Objective 1'!Z113</f>
        <v>0</v>
      </c>
      <c r="M25" s="470"/>
      <c r="O25" s="571"/>
      <c r="P25" s="187">
        <f t="shared" si="2"/>
        <v>0</v>
      </c>
      <c r="Q25" s="452"/>
      <c r="R25" s="187">
        <f>+'Objective 1'!AB113</f>
        <v>0</v>
      </c>
      <c r="S25" s="187">
        <f>+'Objective 1'!AC113</f>
        <v>0</v>
      </c>
      <c r="T25" s="187">
        <f>+'Objective 1'!AD113</f>
        <v>0</v>
      </c>
      <c r="U25" s="187">
        <f>+'Objective 1'!AE113</f>
        <v>0</v>
      </c>
      <c r="V25" s="187">
        <f>+'Objective 1'!AF113</f>
        <v>0</v>
      </c>
      <c r="W25" s="187">
        <f>+'Objective 1'!AG113</f>
        <v>0</v>
      </c>
      <c r="X25" s="187">
        <f>+'Objective 1'!AH113</f>
        <v>0</v>
      </c>
      <c r="Y25" s="187">
        <f>+'Objective 1'!AI113</f>
        <v>0</v>
      </c>
      <c r="Z25" s="187">
        <f>+'Objective 1'!AJ113</f>
        <v>0</v>
      </c>
      <c r="AA25" s="187">
        <f>+'Objective 1'!AK113</f>
        <v>0</v>
      </c>
      <c r="AB25" s="187">
        <f>+'Objective 1'!AL113</f>
        <v>0</v>
      </c>
      <c r="AC25" s="187">
        <f>+'Objective 1'!AM113</f>
        <v>0</v>
      </c>
      <c r="AD25" s="470"/>
    </row>
    <row r="26" spans="2:30" ht="14.1" customHeight="1">
      <c r="B26" s="466"/>
      <c r="C26" s="705"/>
      <c r="D26" s="707"/>
      <c r="E26" s="467"/>
      <c r="F26" s="832"/>
      <c r="G26" s="834"/>
      <c r="H26" s="468"/>
      <c r="I26" s="163"/>
      <c r="J26" s="162"/>
      <c r="K26" s="451"/>
      <c r="L26" s="396">
        <f>SUM(L20:L25)</f>
        <v>0</v>
      </c>
      <c r="M26" s="469"/>
      <c r="O26" s="466"/>
      <c r="P26" s="396">
        <f t="shared" ref="P26:AC26" si="3">SUM(P20:P25)</f>
        <v>0</v>
      </c>
      <c r="Q26" s="467"/>
      <c r="R26" s="396">
        <f t="shared" si="3"/>
        <v>0</v>
      </c>
      <c r="S26" s="396">
        <f t="shared" si="3"/>
        <v>0</v>
      </c>
      <c r="T26" s="396">
        <f t="shared" si="3"/>
        <v>0</v>
      </c>
      <c r="U26" s="396">
        <f t="shared" si="3"/>
        <v>0</v>
      </c>
      <c r="V26" s="396">
        <f t="shared" si="3"/>
        <v>0</v>
      </c>
      <c r="W26" s="396">
        <f t="shared" si="3"/>
        <v>0</v>
      </c>
      <c r="X26" s="396">
        <f t="shared" si="3"/>
        <v>0</v>
      </c>
      <c r="Y26" s="396">
        <f t="shared" si="3"/>
        <v>0</v>
      </c>
      <c r="Z26" s="396">
        <f t="shared" si="3"/>
        <v>0</v>
      </c>
      <c r="AA26" s="396">
        <f t="shared" si="3"/>
        <v>0</v>
      </c>
      <c r="AB26" s="396">
        <f t="shared" si="3"/>
        <v>0</v>
      </c>
      <c r="AC26" s="396">
        <f t="shared" si="3"/>
        <v>0</v>
      </c>
      <c r="AD26" s="469"/>
    </row>
    <row r="27" spans="2:30" ht="8.1" customHeight="1">
      <c r="B27" s="466"/>
      <c r="C27" s="705"/>
      <c r="D27" s="707"/>
      <c r="E27" s="471"/>
      <c r="F27" s="472"/>
      <c r="G27" s="468"/>
      <c r="H27" s="473"/>
      <c r="I27" s="474"/>
      <c r="J27" s="451"/>
      <c r="K27" s="450"/>
      <c r="L27" s="450"/>
      <c r="M27" s="469"/>
      <c r="O27" s="466"/>
      <c r="P27" s="450"/>
      <c r="Q27" s="467"/>
      <c r="R27" s="450"/>
      <c r="S27" s="450"/>
      <c r="T27" s="450"/>
      <c r="U27" s="450"/>
      <c r="V27" s="450"/>
      <c r="W27" s="450"/>
      <c r="X27" s="450"/>
      <c r="Y27" s="450"/>
      <c r="Z27" s="450"/>
      <c r="AA27" s="450"/>
      <c r="AB27" s="450"/>
      <c r="AC27" s="450"/>
      <c r="AD27" s="469"/>
    </row>
    <row r="28" spans="2:30" ht="14.1" customHeight="1">
      <c r="B28" s="466"/>
      <c r="C28" s="705"/>
      <c r="D28" s="707"/>
      <c r="E28" s="467"/>
      <c r="F28" s="828">
        <v>1.3</v>
      </c>
      <c r="G28" s="833">
        <f>+'Objective 1'!D122</f>
        <v>0</v>
      </c>
      <c r="H28" s="468"/>
      <c r="I28" s="146" t="s">
        <v>139</v>
      </c>
      <c r="J28" s="20">
        <f>+'Objective 1'!G122</f>
        <v>0</v>
      </c>
      <c r="K28" s="451"/>
      <c r="L28" s="187">
        <f>+'Objective 1'!Z128</f>
        <v>0</v>
      </c>
      <c r="M28" s="469"/>
      <c r="O28" s="466"/>
      <c r="P28" s="187">
        <f t="shared" ref="P28:P33" si="4">SUM(R28:AC28)</f>
        <v>0</v>
      </c>
      <c r="Q28" s="467"/>
      <c r="R28" s="187">
        <f>+'Objective 1'!AB128</f>
        <v>0</v>
      </c>
      <c r="S28" s="187">
        <f>+'Objective 1'!AC128</f>
        <v>0</v>
      </c>
      <c r="T28" s="187">
        <f>+'Objective 1'!AD128</f>
        <v>0</v>
      </c>
      <c r="U28" s="187">
        <f>+'Objective 1'!AE128</f>
        <v>0</v>
      </c>
      <c r="V28" s="187">
        <f>+'Objective 1'!AF128</f>
        <v>0</v>
      </c>
      <c r="W28" s="187">
        <f>+'Objective 1'!AG128</f>
        <v>0</v>
      </c>
      <c r="X28" s="187">
        <f>+'Objective 1'!AH128</f>
        <v>0</v>
      </c>
      <c r="Y28" s="187">
        <f>+'Objective 1'!AI128</f>
        <v>0</v>
      </c>
      <c r="Z28" s="187">
        <f>+'Objective 1'!AJ128</f>
        <v>0</v>
      </c>
      <c r="AA28" s="187">
        <f>+'Objective 1'!AK128</f>
        <v>0</v>
      </c>
      <c r="AB28" s="187">
        <f>+'Objective 1'!AL128</f>
        <v>0</v>
      </c>
      <c r="AC28" s="187">
        <f>+'Objective 1'!AM128</f>
        <v>0</v>
      </c>
      <c r="AD28" s="469"/>
    </row>
    <row r="29" spans="2:30" s="172" customFormat="1" ht="14.1" customHeight="1">
      <c r="B29" s="466"/>
      <c r="C29" s="705"/>
      <c r="D29" s="707"/>
      <c r="E29" s="467"/>
      <c r="F29" s="835"/>
      <c r="G29" s="834"/>
      <c r="H29" s="468"/>
      <c r="I29" s="146" t="s">
        <v>140</v>
      </c>
      <c r="J29" s="20">
        <f>+'Objective 1'!G130</f>
        <v>0</v>
      </c>
      <c r="K29" s="451"/>
      <c r="L29" s="187">
        <f>+'Objective 1'!Z136</f>
        <v>0</v>
      </c>
      <c r="M29" s="470"/>
      <c r="O29" s="571"/>
      <c r="P29" s="187">
        <f t="shared" si="4"/>
        <v>0</v>
      </c>
      <c r="Q29" s="452"/>
      <c r="R29" s="187">
        <f>+'Objective 1'!AB136</f>
        <v>0</v>
      </c>
      <c r="S29" s="187">
        <f>+'Objective 1'!AC136</f>
        <v>0</v>
      </c>
      <c r="T29" s="187">
        <f>+'Objective 1'!AD136</f>
        <v>0</v>
      </c>
      <c r="U29" s="187">
        <f>+'Objective 1'!AE136</f>
        <v>0</v>
      </c>
      <c r="V29" s="187">
        <f>+'Objective 1'!AF136</f>
        <v>0</v>
      </c>
      <c r="W29" s="187">
        <f>+'Objective 1'!AG136</f>
        <v>0</v>
      </c>
      <c r="X29" s="187">
        <f>+'Objective 1'!AH136</f>
        <v>0</v>
      </c>
      <c r="Y29" s="187">
        <f>+'Objective 1'!AI136</f>
        <v>0</v>
      </c>
      <c r="Z29" s="187">
        <f>+'Objective 1'!AJ136</f>
        <v>0</v>
      </c>
      <c r="AA29" s="187">
        <f>+'Objective 1'!AK136</f>
        <v>0</v>
      </c>
      <c r="AB29" s="187">
        <f>+'Objective 1'!AL136</f>
        <v>0</v>
      </c>
      <c r="AC29" s="187">
        <f>+'Objective 1'!AM136</f>
        <v>0</v>
      </c>
      <c r="AD29" s="470"/>
    </row>
    <row r="30" spans="2:30" s="172" customFormat="1" ht="14.1" customHeight="1">
      <c r="B30" s="466"/>
      <c r="C30" s="705"/>
      <c r="D30" s="707"/>
      <c r="E30" s="467"/>
      <c r="F30" s="835"/>
      <c r="G30" s="834"/>
      <c r="H30" s="468"/>
      <c r="I30" s="146" t="s">
        <v>141</v>
      </c>
      <c r="J30" s="20">
        <f>+'Objective 1'!G138</f>
        <v>0</v>
      </c>
      <c r="K30" s="451"/>
      <c r="L30" s="187">
        <f>+'Objective 1'!Z144</f>
        <v>0</v>
      </c>
      <c r="M30" s="470"/>
      <c r="O30" s="571"/>
      <c r="P30" s="187">
        <f t="shared" si="4"/>
        <v>0</v>
      </c>
      <c r="Q30" s="452"/>
      <c r="R30" s="187">
        <f>+'Objective 1'!AB144</f>
        <v>0</v>
      </c>
      <c r="S30" s="187">
        <f>+'Objective 1'!AC144</f>
        <v>0</v>
      </c>
      <c r="T30" s="187">
        <f>+'Objective 1'!AD144</f>
        <v>0</v>
      </c>
      <c r="U30" s="187">
        <f>+'Objective 1'!AE144</f>
        <v>0</v>
      </c>
      <c r="V30" s="187">
        <f>+'Objective 1'!AF144</f>
        <v>0</v>
      </c>
      <c r="W30" s="187">
        <f>+'Objective 1'!AG144</f>
        <v>0</v>
      </c>
      <c r="X30" s="187">
        <f>+'Objective 1'!AH144</f>
        <v>0</v>
      </c>
      <c r="Y30" s="187">
        <f>+'Objective 1'!AI144</f>
        <v>0</v>
      </c>
      <c r="Z30" s="187">
        <f>+'Objective 1'!AJ144</f>
        <v>0</v>
      </c>
      <c r="AA30" s="187">
        <f>+'Objective 1'!AK144</f>
        <v>0</v>
      </c>
      <c r="AB30" s="187">
        <f>+'Objective 1'!AL144</f>
        <v>0</v>
      </c>
      <c r="AC30" s="187">
        <f>+'Objective 1'!AM144</f>
        <v>0</v>
      </c>
      <c r="AD30" s="470"/>
    </row>
    <row r="31" spans="2:30" s="172" customFormat="1" ht="14.1" customHeight="1">
      <c r="B31" s="466"/>
      <c r="C31" s="705"/>
      <c r="D31" s="707"/>
      <c r="E31" s="467"/>
      <c r="F31" s="835"/>
      <c r="G31" s="834"/>
      <c r="H31" s="468"/>
      <c r="I31" s="146" t="s">
        <v>142</v>
      </c>
      <c r="J31" s="20">
        <f>+'Objective 1'!G146</f>
        <v>0</v>
      </c>
      <c r="K31" s="451"/>
      <c r="L31" s="187">
        <f>+'Objective 1'!Z152</f>
        <v>0</v>
      </c>
      <c r="M31" s="470"/>
      <c r="O31" s="571"/>
      <c r="P31" s="187">
        <f t="shared" si="4"/>
        <v>0</v>
      </c>
      <c r="Q31" s="452"/>
      <c r="R31" s="187">
        <f>+'Objective 1'!AB152</f>
        <v>0</v>
      </c>
      <c r="S31" s="187">
        <f>+'Objective 1'!AC152</f>
        <v>0</v>
      </c>
      <c r="T31" s="187">
        <f>+'Objective 1'!AD152</f>
        <v>0</v>
      </c>
      <c r="U31" s="187">
        <f>+'Objective 1'!AE152</f>
        <v>0</v>
      </c>
      <c r="V31" s="187">
        <f>+'Objective 1'!AF152</f>
        <v>0</v>
      </c>
      <c r="W31" s="187">
        <f>+'Objective 1'!AG152</f>
        <v>0</v>
      </c>
      <c r="X31" s="187">
        <f>+'Objective 1'!AH152</f>
        <v>0</v>
      </c>
      <c r="Y31" s="187">
        <f>+'Objective 1'!AI152</f>
        <v>0</v>
      </c>
      <c r="Z31" s="187">
        <f>+'Objective 1'!AJ152</f>
        <v>0</v>
      </c>
      <c r="AA31" s="187">
        <f>+'Objective 1'!AK152</f>
        <v>0</v>
      </c>
      <c r="AB31" s="187">
        <f>+'Objective 1'!AL152</f>
        <v>0</v>
      </c>
      <c r="AC31" s="187">
        <f>+'Objective 1'!AM152</f>
        <v>0</v>
      </c>
      <c r="AD31" s="470"/>
    </row>
    <row r="32" spans="2:30" s="172" customFormat="1" ht="14.1" customHeight="1">
      <c r="B32" s="466"/>
      <c r="C32" s="705"/>
      <c r="D32" s="707"/>
      <c r="E32" s="467"/>
      <c r="F32" s="835"/>
      <c r="G32" s="834"/>
      <c r="H32" s="468"/>
      <c r="I32" s="146" t="s">
        <v>143</v>
      </c>
      <c r="J32" s="20">
        <f>+'Objective 1'!G154</f>
        <v>0</v>
      </c>
      <c r="K32" s="451"/>
      <c r="L32" s="187">
        <f>+'Objective 1'!Z160</f>
        <v>0</v>
      </c>
      <c r="M32" s="470"/>
      <c r="O32" s="571"/>
      <c r="P32" s="187">
        <f t="shared" si="4"/>
        <v>0</v>
      </c>
      <c r="Q32" s="452"/>
      <c r="R32" s="187">
        <f>+'Objective 1'!AB160</f>
        <v>0</v>
      </c>
      <c r="S32" s="187">
        <f>+'Objective 1'!AC160</f>
        <v>0</v>
      </c>
      <c r="T32" s="187">
        <f>+'Objective 1'!AD160</f>
        <v>0</v>
      </c>
      <c r="U32" s="187">
        <f>+'Objective 1'!AE160</f>
        <v>0</v>
      </c>
      <c r="V32" s="187">
        <f>+'Objective 1'!AF160</f>
        <v>0</v>
      </c>
      <c r="W32" s="187">
        <f>+'Objective 1'!AG160</f>
        <v>0</v>
      </c>
      <c r="X32" s="187">
        <f>+'Objective 1'!AH160</f>
        <v>0</v>
      </c>
      <c r="Y32" s="187">
        <f>+'Objective 1'!AI160</f>
        <v>0</v>
      </c>
      <c r="Z32" s="187">
        <f>+'Objective 1'!AJ160</f>
        <v>0</v>
      </c>
      <c r="AA32" s="187">
        <f>+'Objective 1'!AK160</f>
        <v>0</v>
      </c>
      <c r="AB32" s="187">
        <f>+'Objective 1'!AL160</f>
        <v>0</v>
      </c>
      <c r="AC32" s="187">
        <f>+'Objective 1'!AM160</f>
        <v>0</v>
      </c>
      <c r="AD32" s="470"/>
    </row>
    <row r="33" spans="2:30" s="172" customFormat="1" ht="14.1" customHeight="1">
      <c r="B33" s="466"/>
      <c r="C33" s="705"/>
      <c r="D33" s="707"/>
      <c r="E33" s="467"/>
      <c r="F33" s="835"/>
      <c r="G33" s="834"/>
      <c r="H33" s="468"/>
      <c r="I33" s="146" t="s">
        <v>144</v>
      </c>
      <c r="J33" s="20">
        <f>+'Objective 1'!G162</f>
        <v>0</v>
      </c>
      <c r="K33" s="451"/>
      <c r="L33" s="187">
        <f>+'Objective 1'!Z168</f>
        <v>0</v>
      </c>
      <c r="M33" s="470"/>
      <c r="O33" s="571"/>
      <c r="P33" s="187">
        <f t="shared" si="4"/>
        <v>0</v>
      </c>
      <c r="Q33" s="452"/>
      <c r="R33" s="187">
        <f>+'Objective 1'!AB168</f>
        <v>0</v>
      </c>
      <c r="S33" s="187">
        <f>+'Objective 1'!AC168</f>
        <v>0</v>
      </c>
      <c r="T33" s="187">
        <f>+'Objective 1'!AD168</f>
        <v>0</v>
      </c>
      <c r="U33" s="187">
        <f>+'Objective 1'!AE168</f>
        <v>0</v>
      </c>
      <c r="V33" s="187">
        <f>+'Objective 1'!AF168</f>
        <v>0</v>
      </c>
      <c r="W33" s="187">
        <f>+'Objective 1'!AG168</f>
        <v>0</v>
      </c>
      <c r="X33" s="187">
        <f>+'Objective 1'!AH168</f>
        <v>0</v>
      </c>
      <c r="Y33" s="187">
        <f>+'Objective 1'!AI168</f>
        <v>0</v>
      </c>
      <c r="Z33" s="187">
        <f>+'Objective 1'!AJ168</f>
        <v>0</v>
      </c>
      <c r="AA33" s="187">
        <f>+'Objective 1'!AK168</f>
        <v>0</v>
      </c>
      <c r="AB33" s="187">
        <f>+'Objective 1'!AL168</f>
        <v>0</v>
      </c>
      <c r="AC33" s="187">
        <f>+'Objective 1'!AM168</f>
        <v>0</v>
      </c>
      <c r="AD33" s="470"/>
    </row>
    <row r="34" spans="2:30" ht="14.1" customHeight="1">
      <c r="B34" s="466"/>
      <c r="C34" s="705"/>
      <c r="D34" s="707"/>
      <c r="E34" s="467"/>
      <c r="F34" s="832"/>
      <c r="G34" s="834"/>
      <c r="H34" s="468"/>
      <c r="I34" s="163"/>
      <c r="J34" s="162"/>
      <c r="K34" s="451"/>
      <c r="L34" s="396">
        <f>SUM(L28:L33)</f>
        <v>0</v>
      </c>
      <c r="M34" s="469"/>
      <c r="O34" s="466"/>
      <c r="P34" s="396">
        <f t="shared" ref="P34:AC34" si="5">SUM(P28:P33)</f>
        <v>0</v>
      </c>
      <c r="Q34" s="467"/>
      <c r="R34" s="396">
        <f t="shared" si="5"/>
        <v>0</v>
      </c>
      <c r="S34" s="396">
        <f t="shared" si="5"/>
        <v>0</v>
      </c>
      <c r="T34" s="396">
        <f t="shared" si="5"/>
        <v>0</v>
      </c>
      <c r="U34" s="396">
        <f t="shared" si="5"/>
        <v>0</v>
      </c>
      <c r="V34" s="396">
        <f t="shared" si="5"/>
        <v>0</v>
      </c>
      <c r="W34" s="396">
        <f t="shared" si="5"/>
        <v>0</v>
      </c>
      <c r="X34" s="396">
        <f t="shared" si="5"/>
        <v>0</v>
      </c>
      <c r="Y34" s="396">
        <f t="shared" si="5"/>
        <v>0</v>
      </c>
      <c r="Z34" s="396">
        <f t="shared" si="5"/>
        <v>0</v>
      </c>
      <c r="AA34" s="396">
        <f t="shared" si="5"/>
        <v>0</v>
      </c>
      <c r="AB34" s="396">
        <f t="shared" si="5"/>
        <v>0</v>
      </c>
      <c r="AC34" s="396">
        <f t="shared" si="5"/>
        <v>0</v>
      </c>
      <c r="AD34" s="469"/>
    </row>
    <row r="35" spans="2:30" ht="8.1" customHeight="1">
      <c r="B35" s="466"/>
      <c r="C35" s="705"/>
      <c r="D35" s="707"/>
      <c r="E35" s="471"/>
      <c r="F35" s="472"/>
      <c r="G35" s="468"/>
      <c r="H35" s="473"/>
      <c r="I35" s="474"/>
      <c r="J35" s="451"/>
      <c r="K35" s="450"/>
      <c r="L35" s="450"/>
      <c r="M35" s="469"/>
      <c r="O35" s="466"/>
      <c r="P35" s="450"/>
      <c r="Q35" s="467"/>
      <c r="R35" s="450"/>
      <c r="S35" s="450"/>
      <c r="T35" s="450"/>
      <c r="U35" s="450"/>
      <c r="V35" s="450"/>
      <c r="W35" s="450"/>
      <c r="X35" s="450"/>
      <c r="Y35" s="450"/>
      <c r="Z35" s="450"/>
      <c r="AA35" s="450"/>
      <c r="AB35" s="450"/>
      <c r="AC35" s="450"/>
      <c r="AD35" s="469"/>
    </row>
    <row r="36" spans="2:30" ht="14.1" customHeight="1">
      <c r="B36" s="466"/>
      <c r="C36" s="705"/>
      <c r="D36" s="707"/>
      <c r="E36" s="467"/>
      <c r="F36" s="828">
        <v>1.4</v>
      </c>
      <c r="G36" s="833">
        <f>+'Objective 1'!D177</f>
        <v>0</v>
      </c>
      <c r="H36" s="468"/>
      <c r="I36" s="146" t="s">
        <v>145</v>
      </c>
      <c r="J36" s="20">
        <f>+'Objective 1'!G177</f>
        <v>0</v>
      </c>
      <c r="K36" s="451"/>
      <c r="L36" s="187">
        <f>+'Objective 1'!Z183</f>
        <v>0</v>
      </c>
      <c r="M36" s="469"/>
      <c r="O36" s="466"/>
      <c r="P36" s="187">
        <f t="shared" ref="P36:P41" si="6">SUM(R36:AC36)</f>
        <v>0</v>
      </c>
      <c r="Q36" s="467"/>
      <c r="R36" s="187">
        <f>+'Objective 1'!AB183</f>
        <v>0</v>
      </c>
      <c r="S36" s="187">
        <f>+'Objective 1'!AC183</f>
        <v>0</v>
      </c>
      <c r="T36" s="187">
        <f>+'Objective 1'!AD183</f>
        <v>0</v>
      </c>
      <c r="U36" s="187">
        <f>+'Objective 1'!AE183</f>
        <v>0</v>
      </c>
      <c r="V36" s="187">
        <f>+'Objective 1'!AF183</f>
        <v>0</v>
      </c>
      <c r="W36" s="187">
        <f>+'Objective 1'!AG183</f>
        <v>0</v>
      </c>
      <c r="X36" s="187">
        <f>+'Objective 1'!AH183</f>
        <v>0</v>
      </c>
      <c r="Y36" s="187">
        <f>+'Objective 1'!AI183</f>
        <v>0</v>
      </c>
      <c r="Z36" s="187">
        <f>+'Objective 1'!AJ183</f>
        <v>0</v>
      </c>
      <c r="AA36" s="187">
        <f>+'Objective 1'!AK183</f>
        <v>0</v>
      </c>
      <c r="AB36" s="187">
        <f>+'Objective 1'!AL183</f>
        <v>0</v>
      </c>
      <c r="AC36" s="187">
        <f>+'Objective 1'!AM183</f>
        <v>0</v>
      </c>
      <c r="AD36" s="469"/>
    </row>
    <row r="37" spans="2:30" s="172" customFormat="1" ht="14.1" customHeight="1">
      <c r="B37" s="466"/>
      <c r="C37" s="705"/>
      <c r="D37" s="707"/>
      <c r="E37" s="467"/>
      <c r="F37" s="835"/>
      <c r="G37" s="834"/>
      <c r="H37" s="468"/>
      <c r="I37" s="146" t="s">
        <v>146</v>
      </c>
      <c r="J37" s="20">
        <f>+'Objective 1'!G185</f>
        <v>0</v>
      </c>
      <c r="K37" s="451"/>
      <c r="L37" s="187">
        <f>+'Objective 1'!Z191</f>
        <v>0</v>
      </c>
      <c r="M37" s="470"/>
      <c r="O37" s="571"/>
      <c r="P37" s="187">
        <f t="shared" si="6"/>
        <v>0</v>
      </c>
      <c r="Q37" s="452"/>
      <c r="R37" s="187">
        <f>+'Objective 1'!AB191</f>
        <v>0</v>
      </c>
      <c r="S37" s="187">
        <f>+'Objective 1'!AC191</f>
        <v>0</v>
      </c>
      <c r="T37" s="187">
        <f>+'Objective 1'!AD191</f>
        <v>0</v>
      </c>
      <c r="U37" s="187">
        <f>+'Objective 1'!AE191</f>
        <v>0</v>
      </c>
      <c r="V37" s="187">
        <f>+'Objective 1'!AF191</f>
        <v>0</v>
      </c>
      <c r="W37" s="187">
        <f>+'Objective 1'!AG191</f>
        <v>0</v>
      </c>
      <c r="X37" s="187">
        <f>+'Objective 1'!AH191</f>
        <v>0</v>
      </c>
      <c r="Y37" s="187">
        <f>+'Objective 1'!AI191</f>
        <v>0</v>
      </c>
      <c r="Z37" s="187">
        <f>+'Objective 1'!AJ191</f>
        <v>0</v>
      </c>
      <c r="AA37" s="187">
        <f>+'Objective 1'!AK191</f>
        <v>0</v>
      </c>
      <c r="AB37" s="187">
        <f>+'Objective 1'!AL191</f>
        <v>0</v>
      </c>
      <c r="AC37" s="187">
        <f>+'Objective 1'!AM191</f>
        <v>0</v>
      </c>
      <c r="AD37" s="470"/>
    </row>
    <row r="38" spans="2:30" s="172" customFormat="1" ht="14.1" customHeight="1">
      <c r="B38" s="466"/>
      <c r="C38" s="705"/>
      <c r="D38" s="707"/>
      <c r="E38" s="467"/>
      <c r="F38" s="835"/>
      <c r="G38" s="834"/>
      <c r="H38" s="468"/>
      <c r="I38" s="146" t="s">
        <v>147</v>
      </c>
      <c r="J38" s="20">
        <f>+'Objective 1'!G193</f>
        <v>0</v>
      </c>
      <c r="K38" s="451"/>
      <c r="L38" s="187">
        <f>+'Objective 1'!Z199</f>
        <v>0</v>
      </c>
      <c r="M38" s="470"/>
      <c r="O38" s="571"/>
      <c r="P38" s="187">
        <f t="shared" si="6"/>
        <v>0</v>
      </c>
      <c r="Q38" s="452"/>
      <c r="R38" s="187">
        <f>+'Objective 1'!AB199</f>
        <v>0</v>
      </c>
      <c r="S38" s="187">
        <f>+'Objective 1'!AC199</f>
        <v>0</v>
      </c>
      <c r="T38" s="187">
        <f>+'Objective 1'!AD199</f>
        <v>0</v>
      </c>
      <c r="U38" s="187">
        <f>+'Objective 1'!AE199</f>
        <v>0</v>
      </c>
      <c r="V38" s="187">
        <f>+'Objective 1'!AF199</f>
        <v>0</v>
      </c>
      <c r="W38" s="187">
        <f>+'Objective 1'!AG199</f>
        <v>0</v>
      </c>
      <c r="X38" s="187">
        <f>+'Objective 1'!AH199</f>
        <v>0</v>
      </c>
      <c r="Y38" s="187">
        <f>+'Objective 1'!AI199</f>
        <v>0</v>
      </c>
      <c r="Z38" s="187">
        <f>+'Objective 1'!AJ199</f>
        <v>0</v>
      </c>
      <c r="AA38" s="187">
        <f>+'Objective 1'!AK199</f>
        <v>0</v>
      </c>
      <c r="AB38" s="187">
        <f>+'Objective 1'!AL199</f>
        <v>0</v>
      </c>
      <c r="AC38" s="187">
        <f>+'Objective 1'!AM199</f>
        <v>0</v>
      </c>
      <c r="AD38" s="470"/>
    </row>
    <row r="39" spans="2:30" s="172" customFormat="1" ht="14.1" customHeight="1">
      <c r="B39" s="466"/>
      <c r="C39" s="705"/>
      <c r="D39" s="707"/>
      <c r="E39" s="467"/>
      <c r="F39" s="835"/>
      <c r="G39" s="834"/>
      <c r="H39" s="468"/>
      <c r="I39" s="146" t="s">
        <v>148</v>
      </c>
      <c r="J39" s="20">
        <f>+'Objective 1'!G201</f>
        <v>0</v>
      </c>
      <c r="K39" s="451"/>
      <c r="L39" s="187">
        <f>+'Objective 1'!Z207</f>
        <v>0</v>
      </c>
      <c r="M39" s="470"/>
      <c r="O39" s="571"/>
      <c r="P39" s="187">
        <f t="shared" si="6"/>
        <v>0</v>
      </c>
      <c r="Q39" s="452"/>
      <c r="R39" s="187">
        <f>+'Objective 1'!AB207</f>
        <v>0</v>
      </c>
      <c r="S39" s="187">
        <f>+'Objective 1'!AC207</f>
        <v>0</v>
      </c>
      <c r="T39" s="187">
        <f>+'Objective 1'!AD207</f>
        <v>0</v>
      </c>
      <c r="U39" s="187">
        <f>+'Objective 1'!AE207</f>
        <v>0</v>
      </c>
      <c r="V39" s="187">
        <f>+'Objective 1'!AF207</f>
        <v>0</v>
      </c>
      <c r="W39" s="187">
        <f>+'Objective 1'!AG207</f>
        <v>0</v>
      </c>
      <c r="X39" s="187">
        <f>+'Objective 1'!AH207</f>
        <v>0</v>
      </c>
      <c r="Y39" s="187">
        <f>+'Objective 1'!AI207</f>
        <v>0</v>
      </c>
      <c r="Z39" s="187">
        <f>+'Objective 1'!AJ207</f>
        <v>0</v>
      </c>
      <c r="AA39" s="187">
        <f>+'Objective 1'!AK207</f>
        <v>0</v>
      </c>
      <c r="AB39" s="187">
        <f>+'Objective 1'!AL207</f>
        <v>0</v>
      </c>
      <c r="AC39" s="187">
        <f>+'Objective 1'!AM207</f>
        <v>0</v>
      </c>
      <c r="AD39" s="470"/>
    </row>
    <row r="40" spans="2:30" s="172" customFormat="1" ht="14.1" customHeight="1">
      <c r="B40" s="466"/>
      <c r="C40" s="705"/>
      <c r="D40" s="707"/>
      <c r="E40" s="467"/>
      <c r="F40" s="835"/>
      <c r="G40" s="834"/>
      <c r="H40" s="468"/>
      <c r="I40" s="146" t="s">
        <v>149</v>
      </c>
      <c r="J40" s="20">
        <f>+'Objective 1'!G209</f>
        <v>0</v>
      </c>
      <c r="K40" s="451"/>
      <c r="L40" s="187">
        <f>+'Objective 1'!Z215</f>
        <v>0</v>
      </c>
      <c r="M40" s="470"/>
      <c r="O40" s="571"/>
      <c r="P40" s="187">
        <f t="shared" si="6"/>
        <v>0</v>
      </c>
      <c r="Q40" s="452"/>
      <c r="R40" s="187">
        <f>+'Objective 1'!AB215</f>
        <v>0</v>
      </c>
      <c r="S40" s="187">
        <f>+'Objective 1'!AC215</f>
        <v>0</v>
      </c>
      <c r="T40" s="187">
        <f>+'Objective 1'!AD215</f>
        <v>0</v>
      </c>
      <c r="U40" s="187">
        <f>+'Objective 1'!AE215</f>
        <v>0</v>
      </c>
      <c r="V40" s="187">
        <f>+'Objective 1'!AF215</f>
        <v>0</v>
      </c>
      <c r="W40" s="187">
        <f>+'Objective 1'!AG215</f>
        <v>0</v>
      </c>
      <c r="X40" s="187">
        <f>+'Objective 1'!AH215</f>
        <v>0</v>
      </c>
      <c r="Y40" s="187">
        <f>+'Objective 1'!AI215</f>
        <v>0</v>
      </c>
      <c r="Z40" s="187">
        <f>+'Objective 1'!AJ215</f>
        <v>0</v>
      </c>
      <c r="AA40" s="187">
        <f>+'Objective 1'!AK215</f>
        <v>0</v>
      </c>
      <c r="AB40" s="187">
        <f>+'Objective 1'!AL215</f>
        <v>0</v>
      </c>
      <c r="AC40" s="187">
        <f>+'Objective 1'!AM215</f>
        <v>0</v>
      </c>
      <c r="AD40" s="470"/>
    </row>
    <row r="41" spans="2:30" s="172" customFormat="1" ht="14.1" customHeight="1">
      <c r="B41" s="466"/>
      <c r="C41" s="705"/>
      <c r="D41" s="707"/>
      <c r="E41" s="467"/>
      <c r="F41" s="835"/>
      <c r="G41" s="834"/>
      <c r="H41" s="468"/>
      <c r="I41" s="146" t="s">
        <v>150</v>
      </c>
      <c r="J41" s="20">
        <f>+'Objective 1'!G217</f>
        <v>0</v>
      </c>
      <c r="K41" s="451"/>
      <c r="L41" s="187">
        <f>+'Objective 1'!Z223</f>
        <v>0</v>
      </c>
      <c r="M41" s="470"/>
      <c r="O41" s="571"/>
      <c r="P41" s="187">
        <f t="shared" si="6"/>
        <v>0</v>
      </c>
      <c r="Q41" s="452"/>
      <c r="R41" s="187">
        <f>+'Objective 1'!AB223</f>
        <v>0</v>
      </c>
      <c r="S41" s="187">
        <f>+'Objective 1'!AC223</f>
        <v>0</v>
      </c>
      <c r="T41" s="187">
        <f>+'Objective 1'!AD223</f>
        <v>0</v>
      </c>
      <c r="U41" s="187">
        <f>+'Objective 1'!AE223</f>
        <v>0</v>
      </c>
      <c r="V41" s="187">
        <f>+'Objective 1'!AF223</f>
        <v>0</v>
      </c>
      <c r="W41" s="187">
        <f>+'Objective 1'!AG223</f>
        <v>0</v>
      </c>
      <c r="X41" s="187">
        <f>+'Objective 1'!AH223</f>
        <v>0</v>
      </c>
      <c r="Y41" s="187">
        <f>+'Objective 1'!AI223</f>
        <v>0</v>
      </c>
      <c r="Z41" s="187">
        <f>+'Objective 1'!AJ223</f>
        <v>0</v>
      </c>
      <c r="AA41" s="187">
        <f>+'Objective 1'!AK223</f>
        <v>0</v>
      </c>
      <c r="AB41" s="187">
        <f>+'Objective 1'!AL223</f>
        <v>0</v>
      </c>
      <c r="AC41" s="187">
        <f>+'Objective 1'!AM223</f>
        <v>0</v>
      </c>
      <c r="AD41" s="470"/>
    </row>
    <row r="42" spans="2:30" ht="14.1" customHeight="1">
      <c r="B42" s="466"/>
      <c r="C42" s="798"/>
      <c r="D42" s="800"/>
      <c r="E42" s="467"/>
      <c r="F42" s="832"/>
      <c r="G42" s="834"/>
      <c r="H42" s="468"/>
      <c r="I42" s="163"/>
      <c r="J42" s="162"/>
      <c r="K42" s="451"/>
      <c r="L42" s="396">
        <f>SUM(L36:L41)</f>
        <v>0</v>
      </c>
      <c r="M42" s="469"/>
      <c r="O42" s="466"/>
      <c r="P42" s="396">
        <f t="shared" ref="P42:AC42" si="7">SUM(P36:P41)</f>
        <v>0</v>
      </c>
      <c r="Q42" s="467"/>
      <c r="R42" s="396">
        <f t="shared" si="7"/>
        <v>0</v>
      </c>
      <c r="S42" s="396">
        <f t="shared" si="7"/>
        <v>0</v>
      </c>
      <c r="T42" s="396">
        <f t="shared" si="7"/>
        <v>0</v>
      </c>
      <c r="U42" s="396">
        <f t="shared" si="7"/>
        <v>0</v>
      </c>
      <c r="V42" s="396">
        <f t="shared" si="7"/>
        <v>0</v>
      </c>
      <c r="W42" s="396">
        <f t="shared" si="7"/>
        <v>0</v>
      </c>
      <c r="X42" s="396">
        <f t="shared" si="7"/>
        <v>0</v>
      </c>
      <c r="Y42" s="396">
        <f t="shared" si="7"/>
        <v>0</v>
      </c>
      <c r="Z42" s="396">
        <f t="shared" si="7"/>
        <v>0</v>
      </c>
      <c r="AA42" s="396">
        <f t="shared" si="7"/>
        <v>0</v>
      </c>
      <c r="AB42" s="396">
        <f t="shared" si="7"/>
        <v>0</v>
      </c>
      <c r="AC42" s="396">
        <f t="shared" si="7"/>
        <v>0</v>
      </c>
      <c r="AD42" s="469"/>
    </row>
    <row r="43" spans="2:30" ht="14.1" customHeight="1">
      <c r="B43" s="466"/>
      <c r="C43" s="475"/>
      <c r="D43" s="475"/>
      <c r="E43" s="467"/>
      <c r="F43" s="476"/>
      <c r="G43" s="477"/>
      <c r="H43" s="468"/>
      <c r="I43" s="473"/>
      <c r="J43" s="478"/>
      <c r="K43" s="451"/>
      <c r="L43" s="452"/>
      <c r="M43" s="469"/>
      <c r="O43" s="466"/>
      <c r="P43" s="452"/>
      <c r="Q43" s="467"/>
      <c r="R43" s="452"/>
      <c r="S43" s="452"/>
      <c r="T43" s="452"/>
      <c r="U43" s="452"/>
      <c r="V43" s="452"/>
      <c r="W43" s="452"/>
      <c r="X43" s="452"/>
      <c r="Y43" s="452"/>
      <c r="Z43" s="452"/>
      <c r="AA43" s="452"/>
      <c r="AB43" s="452"/>
      <c r="AC43" s="452"/>
      <c r="AD43" s="469"/>
    </row>
    <row r="44" spans="2:30" s="4" customFormat="1" ht="14.1" customHeight="1">
      <c r="B44" s="479"/>
      <c r="C44" s="480"/>
      <c r="D44" s="480"/>
      <c r="E44" s="481"/>
      <c r="F44" s="482"/>
      <c r="G44" s="483"/>
      <c r="H44" s="484"/>
      <c r="I44" s="485"/>
      <c r="J44" s="486" t="s">
        <v>297</v>
      </c>
      <c r="K44" s="487"/>
      <c r="L44" s="401">
        <f>+L18+L26+L34+L42</f>
        <v>0</v>
      </c>
      <c r="M44" s="488"/>
      <c r="O44" s="479"/>
      <c r="P44" s="401">
        <f>+P18+P26+P34+P42</f>
        <v>0</v>
      </c>
      <c r="Q44" s="481"/>
      <c r="R44" s="401">
        <f t="shared" ref="R44:AC44" si="8">+R18+R26+R34+R42</f>
        <v>0</v>
      </c>
      <c r="S44" s="401">
        <f t="shared" si="8"/>
        <v>0</v>
      </c>
      <c r="T44" s="401">
        <f t="shared" si="8"/>
        <v>0</v>
      </c>
      <c r="U44" s="401">
        <f t="shared" si="8"/>
        <v>0</v>
      </c>
      <c r="V44" s="401">
        <f t="shared" si="8"/>
        <v>0</v>
      </c>
      <c r="W44" s="401">
        <f t="shared" si="8"/>
        <v>0</v>
      </c>
      <c r="X44" s="401">
        <f t="shared" si="8"/>
        <v>0</v>
      </c>
      <c r="Y44" s="401">
        <f t="shared" si="8"/>
        <v>0</v>
      </c>
      <c r="Z44" s="401">
        <f t="shared" si="8"/>
        <v>0</v>
      </c>
      <c r="AA44" s="401">
        <f t="shared" si="8"/>
        <v>0</v>
      </c>
      <c r="AB44" s="401">
        <f t="shared" si="8"/>
        <v>0</v>
      </c>
      <c r="AC44" s="401">
        <f t="shared" si="8"/>
        <v>0</v>
      </c>
      <c r="AD44" s="488"/>
    </row>
    <row r="45" spans="2:30" ht="14.1" customHeight="1" thickBot="1">
      <c r="B45" s="489"/>
      <c r="C45" s="490"/>
      <c r="D45" s="491"/>
      <c r="E45" s="491"/>
      <c r="F45" s="492"/>
      <c r="G45" s="491"/>
      <c r="H45" s="490"/>
      <c r="I45" s="493"/>
      <c r="J45" s="493"/>
      <c r="K45" s="494"/>
      <c r="L45" s="449"/>
      <c r="M45" s="495"/>
      <c r="O45" s="489"/>
      <c r="P45" s="449"/>
      <c r="Q45" s="491"/>
      <c r="R45" s="449"/>
      <c r="S45" s="449"/>
      <c r="T45" s="449"/>
      <c r="U45" s="449"/>
      <c r="V45" s="449"/>
      <c r="W45" s="449"/>
      <c r="X45" s="449"/>
      <c r="Y45" s="449"/>
      <c r="Z45" s="449"/>
      <c r="AA45" s="449"/>
      <c r="AB45" s="449"/>
      <c r="AC45" s="449"/>
      <c r="AD45" s="495"/>
    </row>
    <row r="47" spans="2:30" ht="14.1" customHeight="1" thickBot="1"/>
    <row r="48" spans="2:30" ht="14.1" customHeight="1">
      <c r="B48" s="496"/>
      <c r="C48" s="497"/>
      <c r="D48" s="498"/>
      <c r="E48" s="498"/>
      <c r="F48" s="499"/>
      <c r="G48" s="498"/>
      <c r="H48" s="498"/>
      <c r="I48" s="500"/>
      <c r="J48" s="500"/>
      <c r="K48" s="498"/>
      <c r="L48" s="453"/>
      <c r="M48" s="501"/>
      <c r="O48" s="460"/>
      <c r="P48" s="448"/>
      <c r="Q48" s="462"/>
      <c r="R48" s="448"/>
      <c r="S48" s="448"/>
      <c r="T48" s="448"/>
      <c r="U48" s="448"/>
      <c r="V48" s="448"/>
      <c r="W48" s="448"/>
      <c r="X48" s="448"/>
      <c r="Y48" s="448"/>
      <c r="Z48" s="448"/>
      <c r="AA48" s="448"/>
      <c r="AB48" s="448"/>
      <c r="AC48" s="448"/>
      <c r="AD48" s="465"/>
    </row>
    <row r="49" spans="2:30" ht="14.1" customHeight="1">
      <c r="B49" s="466"/>
      <c r="C49" s="828">
        <v>2</v>
      </c>
      <c r="D49" s="830">
        <f>+'Objective 2'!B3</f>
        <v>0</v>
      </c>
      <c r="E49" s="467"/>
      <c r="F49" s="828">
        <v>2.1</v>
      </c>
      <c r="G49" s="833">
        <f>+'Objective 2'!D12</f>
        <v>0</v>
      </c>
      <c r="H49" s="467"/>
      <c r="I49" s="146" t="s">
        <v>155</v>
      </c>
      <c r="J49" s="20">
        <f>+'Objective 2'!G12</f>
        <v>0</v>
      </c>
      <c r="K49" s="467"/>
      <c r="L49" s="187">
        <f>+'Objective 2'!Z18</f>
        <v>0</v>
      </c>
      <c r="M49" s="469"/>
      <c r="O49" s="466"/>
      <c r="P49" s="187">
        <f t="shared" ref="P49:P54" si="9">SUM(R49:AC49)</f>
        <v>0</v>
      </c>
      <c r="Q49" s="467"/>
      <c r="R49" s="187">
        <f>+'Objective 2'!AB18</f>
        <v>0</v>
      </c>
      <c r="S49" s="187">
        <f>+'Objective 2'!AC18</f>
        <v>0</v>
      </c>
      <c r="T49" s="187">
        <f>+'Objective 2'!AD18</f>
        <v>0</v>
      </c>
      <c r="U49" s="187">
        <f>+'Objective 2'!AE18</f>
        <v>0</v>
      </c>
      <c r="V49" s="187">
        <f>+'Objective 2'!AF18</f>
        <v>0</v>
      </c>
      <c r="W49" s="187">
        <f>+'Objective 2'!AG18</f>
        <v>0</v>
      </c>
      <c r="X49" s="187">
        <f>+'Objective 2'!AH18</f>
        <v>0</v>
      </c>
      <c r="Y49" s="187">
        <f>+'Objective 2'!AI18</f>
        <v>0</v>
      </c>
      <c r="Z49" s="187">
        <f>+'Objective 2'!AJ18</f>
        <v>0</v>
      </c>
      <c r="AA49" s="187">
        <f>+'Objective 2'!AK18</f>
        <v>0</v>
      </c>
      <c r="AB49" s="187">
        <f>+'Objective 2'!AL18</f>
        <v>0</v>
      </c>
      <c r="AC49" s="187">
        <f>+'Objective 2'!AM18</f>
        <v>0</v>
      </c>
      <c r="AD49" s="469"/>
    </row>
    <row r="50" spans="2:30" s="172" customFormat="1" ht="14.1" customHeight="1">
      <c r="B50" s="466"/>
      <c r="C50" s="705"/>
      <c r="D50" s="707"/>
      <c r="E50" s="467"/>
      <c r="F50" s="835"/>
      <c r="G50" s="834"/>
      <c r="H50" s="467"/>
      <c r="I50" s="146" t="s">
        <v>156</v>
      </c>
      <c r="J50" s="20">
        <f>+'Objective 2'!G20</f>
        <v>0</v>
      </c>
      <c r="K50" s="467"/>
      <c r="L50" s="187">
        <f>+'Objective 2'!Z26</f>
        <v>0</v>
      </c>
      <c r="M50" s="470"/>
      <c r="O50" s="571"/>
      <c r="P50" s="187">
        <f t="shared" si="9"/>
        <v>0</v>
      </c>
      <c r="Q50" s="452"/>
      <c r="R50" s="187">
        <f>+'Objective 2'!AB26</f>
        <v>0</v>
      </c>
      <c r="S50" s="187">
        <f>+'Objective 2'!AC26</f>
        <v>0</v>
      </c>
      <c r="T50" s="187">
        <f>+'Objective 2'!AD26</f>
        <v>0</v>
      </c>
      <c r="U50" s="187">
        <f>+'Objective 2'!AE26</f>
        <v>0</v>
      </c>
      <c r="V50" s="187">
        <f>+'Objective 2'!AF26</f>
        <v>0</v>
      </c>
      <c r="W50" s="187">
        <f>+'Objective 2'!AG26</f>
        <v>0</v>
      </c>
      <c r="X50" s="187">
        <f>+'Objective 2'!AH26</f>
        <v>0</v>
      </c>
      <c r="Y50" s="187">
        <f>+'Objective 2'!AI26</f>
        <v>0</v>
      </c>
      <c r="Z50" s="187">
        <f>+'Objective 2'!AJ26</f>
        <v>0</v>
      </c>
      <c r="AA50" s="187">
        <f>+'Objective 2'!AK26</f>
        <v>0</v>
      </c>
      <c r="AB50" s="187">
        <f>+'Objective 2'!AL26</f>
        <v>0</v>
      </c>
      <c r="AC50" s="187">
        <f>+'Objective 2'!AM26</f>
        <v>0</v>
      </c>
      <c r="AD50" s="470"/>
    </row>
    <row r="51" spans="2:30" s="172" customFormat="1" ht="14.1" customHeight="1">
      <c r="B51" s="466"/>
      <c r="C51" s="705"/>
      <c r="D51" s="707"/>
      <c r="E51" s="467"/>
      <c r="F51" s="835"/>
      <c r="G51" s="834"/>
      <c r="H51" s="467"/>
      <c r="I51" s="146" t="s">
        <v>157</v>
      </c>
      <c r="J51" s="20">
        <f>+'Objective 2'!G28</f>
        <v>0</v>
      </c>
      <c r="K51" s="467"/>
      <c r="L51" s="187">
        <f>+'Objective 2'!Z34</f>
        <v>0</v>
      </c>
      <c r="M51" s="470"/>
      <c r="O51" s="571"/>
      <c r="P51" s="187">
        <f t="shared" si="9"/>
        <v>0</v>
      </c>
      <c r="Q51" s="452"/>
      <c r="R51" s="187">
        <f>+'Objective 2'!AB34</f>
        <v>0</v>
      </c>
      <c r="S51" s="187">
        <f>+'Objective 2'!AC34</f>
        <v>0</v>
      </c>
      <c r="T51" s="187">
        <f>+'Objective 2'!AD34</f>
        <v>0</v>
      </c>
      <c r="U51" s="187">
        <f>+'Objective 2'!AE34</f>
        <v>0</v>
      </c>
      <c r="V51" s="187">
        <f>+'Objective 2'!AF34</f>
        <v>0</v>
      </c>
      <c r="W51" s="187">
        <f>+'Objective 2'!AG34</f>
        <v>0</v>
      </c>
      <c r="X51" s="187">
        <f>+'Objective 2'!AH34</f>
        <v>0</v>
      </c>
      <c r="Y51" s="187">
        <f>+'Objective 2'!AI34</f>
        <v>0</v>
      </c>
      <c r="Z51" s="187">
        <f>+'Objective 2'!AJ34</f>
        <v>0</v>
      </c>
      <c r="AA51" s="187">
        <f>+'Objective 2'!AK34</f>
        <v>0</v>
      </c>
      <c r="AB51" s="187">
        <f>+'Objective 2'!AL34</f>
        <v>0</v>
      </c>
      <c r="AC51" s="187">
        <f>+'Objective 2'!AM34</f>
        <v>0</v>
      </c>
      <c r="AD51" s="470"/>
    </row>
    <row r="52" spans="2:30" s="172" customFormat="1" ht="14.1" customHeight="1">
      <c r="B52" s="466"/>
      <c r="C52" s="705"/>
      <c r="D52" s="707"/>
      <c r="E52" s="467"/>
      <c r="F52" s="835"/>
      <c r="G52" s="834"/>
      <c r="H52" s="467"/>
      <c r="I52" s="146" t="s">
        <v>158</v>
      </c>
      <c r="J52" s="20">
        <f>+'Objective 2'!G36</f>
        <v>0</v>
      </c>
      <c r="K52" s="467"/>
      <c r="L52" s="187">
        <f>+'Objective 2'!Z42</f>
        <v>0</v>
      </c>
      <c r="M52" s="470"/>
      <c r="O52" s="571"/>
      <c r="P52" s="187">
        <f t="shared" si="9"/>
        <v>0</v>
      </c>
      <c r="Q52" s="452"/>
      <c r="R52" s="187">
        <f>+'Objective 2'!AB42</f>
        <v>0</v>
      </c>
      <c r="S52" s="187">
        <f>+'Objective 2'!AC42</f>
        <v>0</v>
      </c>
      <c r="T52" s="187">
        <f>+'Objective 2'!AD42</f>
        <v>0</v>
      </c>
      <c r="U52" s="187">
        <f>+'Objective 2'!AE42</f>
        <v>0</v>
      </c>
      <c r="V52" s="187">
        <f>+'Objective 2'!AF42</f>
        <v>0</v>
      </c>
      <c r="W52" s="187">
        <f>+'Objective 2'!AG42</f>
        <v>0</v>
      </c>
      <c r="X52" s="187">
        <f>+'Objective 2'!AH42</f>
        <v>0</v>
      </c>
      <c r="Y52" s="187">
        <f>+'Objective 2'!AI42</f>
        <v>0</v>
      </c>
      <c r="Z52" s="187">
        <f>+'Objective 2'!AJ42</f>
        <v>0</v>
      </c>
      <c r="AA52" s="187">
        <f>+'Objective 2'!AK42</f>
        <v>0</v>
      </c>
      <c r="AB52" s="187">
        <f>+'Objective 2'!AL42</f>
        <v>0</v>
      </c>
      <c r="AC52" s="187">
        <f>+'Objective 2'!AM42</f>
        <v>0</v>
      </c>
      <c r="AD52" s="470"/>
    </row>
    <row r="53" spans="2:30" s="172" customFormat="1" ht="14.1" customHeight="1">
      <c r="B53" s="466"/>
      <c r="C53" s="705"/>
      <c r="D53" s="707"/>
      <c r="E53" s="467"/>
      <c r="F53" s="835"/>
      <c r="G53" s="834"/>
      <c r="H53" s="467"/>
      <c r="I53" s="146" t="s">
        <v>159</v>
      </c>
      <c r="J53" s="20">
        <f>+'Objective 2'!G44</f>
        <v>0</v>
      </c>
      <c r="K53" s="467"/>
      <c r="L53" s="187">
        <f>+'Objective 2'!Z50</f>
        <v>0</v>
      </c>
      <c r="M53" s="470"/>
      <c r="O53" s="571"/>
      <c r="P53" s="187">
        <f t="shared" si="9"/>
        <v>0</v>
      </c>
      <c r="Q53" s="452"/>
      <c r="R53" s="187">
        <f>+'Objective 2'!AB50</f>
        <v>0</v>
      </c>
      <c r="S53" s="187">
        <f>+'Objective 2'!AC50</f>
        <v>0</v>
      </c>
      <c r="T53" s="187">
        <f>+'Objective 2'!AD50</f>
        <v>0</v>
      </c>
      <c r="U53" s="187">
        <f>+'Objective 2'!AE50</f>
        <v>0</v>
      </c>
      <c r="V53" s="187">
        <f>+'Objective 2'!AF50</f>
        <v>0</v>
      </c>
      <c r="W53" s="187">
        <f>+'Objective 2'!AG50</f>
        <v>0</v>
      </c>
      <c r="X53" s="187">
        <f>+'Objective 2'!AH50</f>
        <v>0</v>
      </c>
      <c r="Y53" s="187">
        <f>+'Objective 2'!AI50</f>
        <v>0</v>
      </c>
      <c r="Z53" s="187">
        <f>+'Objective 2'!AJ50</f>
        <v>0</v>
      </c>
      <c r="AA53" s="187">
        <f>+'Objective 2'!AK50</f>
        <v>0</v>
      </c>
      <c r="AB53" s="187">
        <f>+'Objective 2'!AL50</f>
        <v>0</v>
      </c>
      <c r="AC53" s="187">
        <f>+'Objective 2'!AM50</f>
        <v>0</v>
      </c>
      <c r="AD53" s="470"/>
    </row>
    <row r="54" spans="2:30" s="172" customFormat="1" ht="14.1" customHeight="1">
      <c r="B54" s="466"/>
      <c r="C54" s="705"/>
      <c r="D54" s="707"/>
      <c r="E54" s="467"/>
      <c r="F54" s="835"/>
      <c r="G54" s="834"/>
      <c r="H54" s="467"/>
      <c r="I54" s="146" t="s">
        <v>160</v>
      </c>
      <c r="J54" s="20">
        <f>+'Objective 2'!G52</f>
        <v>0</v>
      </c>
      <c r="K54" s="467"/>
      <c r="L54" s="187">
        <f>+'Objective 2'!Z58</f>
        <v>0</v>
      </c>
      <c r="M54" s="470"/>
      <c r="O54" s="571"/>
      <c r="P54" s="187">
        <f t="shared" si="9"/>
        <v>0</v>
      </c>
      <c r="Q54" s="452"/>
      <c r="R54" s="187">
        <f>+'Objective 2'!AB58</f>
        <v>0</v>
      </c>
      <c r="S54" s="187">
        <f>+'Objective 2'!AC58</f>
        <v>0</v>
      </c>
      <c r="T54" s="187">
        <f>+'Objective 2'!AD58</f>
        <v>0</v>
      </c>
      <c r="U54" s="187">
        <f>+'Objective 2'!AE58</f>
        <v>0</v>
      </c>
      <c r="V54" s="187">
        <f>+'Objective 2'!AF58</f>
        <v>0</v>
      </c>
      <c r="W54" s="187">
        <f>+'Objective 2'!AG58</f>
        <v>0</v>
      </c>
      <c r="X54" s="187">
        <f>+'Objective 2'!AH58</f>
        <v>0</v>
      </c>
      <c r="Y54" s="187">
        <f>+'Objective 2'!AI58</f>
        <v>0</v>
      </c>
      <c r="Z54" s="187">
        <f>+'Objective 2'!AJ58</f>
        <v>0</v>
      </c>
      <c r="AA54" s="187">
        <f>+'Objective 2'!AK58</f>
        <v>0</v>
      </c>
      <c r="AB54" s="187">
        <f>+'Objective 2'!AL58</f>
        <v>0</v>
      </c>
      <c r="AC54" s="187">
        <f>+'Objective 2'!AM58</f>
        <v>0</v>
      </c>
      <c r="AD54" s="470"/>
    </row>
    <row r="55" spans="2:30" ht="14.1" customHeight="1">
      <c r="B55" s="466"/>
      <c r="C55" s="705"/>
      <c r="D55" s="707"/>
      <c r="E55" s="467"/>
      <c r="F55" s="832"/>
      <c r="G55" s="834"/>
      <c r="H55" s="467"/>
      <c r="I55" s="163"/>
      <c r="J55" s="162"/>
      <c r="K55" s="467"/>
      <c r="L55" s="396">
        <f>SUM(L49:L54)</f>
        <v>0</v>
      </c>
      <c r="M55" s="469"/>
      <c r="O55" s="466"/>
      <c r="P55" s="396">
        <f>SUM(P49:P54)</f>
        <v>0</v>
      </c>
      <c r="Q55" s="467"/>
      <c r="R55" s="396">
        <f t="shared" ref="R55:AC55" si="10">SUM(R49:R54)</f>
        <v>0</v>
      </c>
      <c r="S55" s="396">
        <f t="shared" si="10"/>
        <v>0</v>
      </c>
      <c r="T55" s="396">
        <f t="shared" si="10"/>
        <v>0</v>
      </c>
      <c r="U55" s="396">
        <f t="shared" si="10"/>
        <v>0</v>
      </c>
      <c r="V55" s="396">
        <f t="shared" si="10"/>
        <v>0</v>
      </c>
      <c r="W55" s="396">
        <f t="shared" si="10"/>
        <v>0</v>
      </c>
      <c r="X55" s="396">
        <f t="shared" si="10"/>
        <v>0</v>
      </c>
      <c r="Y55" s="396">
        <f t="shared" si="10"/>
        <v>0</v>
      </c>
      <c r="Z55" s="396">
        <f t="shared" si="10"/>
        <v>0</v>
      </c>
      <c r="AA55" s="396">
        <f t="shared" si="10"/>
        <v>0</v>
      </c>
      <c r="AB55" s="396">
        <f t="shared" si="10"/>
        <v>0</v>
      </c>
      <c r="AC55" s="396">
        <f t="shared" si="10"/>
        <v>0</v>
      </c>
      <c r="AD55" s="469"/>
    </row>
    <row r="56" spans="2:30" ht="8.1" customHeight="1" collapsed="1">
      <c r="B56" s="466"/>
      <c r="C56" s="705"/>
      <c r="D56" s="707"/>
      <c r="E56" s="467"/>
      <c r="F56" s="471"/>
      <c r="G56" s="472"/>
      <c r="H56" s="467"/>
      <c r="I56" s="473"/>
      <c r="J56" s="474"/>
      <c r="K56" s="467"/>
      <c r="L56" s="450"/>
      <c r="M56" s="469"/>
      <c r="O56" s="466"/>
      <c r="P56" s="450"/>
      <c r="Q56" s="467"/>
      <c r="R56" s="450"/>
      <c r="S56" s="450"/>
      <c r="T56" s="450"/>
      <c r="U56" s="450"/>
      <c r="V56" s="450"/>
      <c r="W56" s="450"/>
      <c r="X56" s="450"/>
      <c r="Y56" s="450"/>
      <c r="Z56" s="450"/>
      <c r="AA56" s="450"/>
      <c r="AB56" s="450"/>
      <c r="AC56" s="450"/>
      <c r="AD56" s="469"/>
    </row>
    <row r="57" spans="2:30" ht="14.1" customHeight="1">
      <c r="B57" s="466"/>
      <c r="C57" s="705"/>
      <c r="D57" s="707"/>
      <c r="E57" s="467"/>
      <c r="F57" s="828">
        <v>2.2000000000000002</v>
      </c>
      <c r="G57" s="833">
        <f>+'Objective 2'!D67</f>
        <v>0</v>
      </c>
      <c r="H57" s="467"/>
      <c r="I57" s="146" t="s">
        <v>161</v>
      </c>
      <c r="J57" s="20">
        <f>+'Objective 2'!G67</f>
        <v>0</v>
      </c>
      <c r="K57" s="467"/>
      <c r="L57" s="187">
        <f>+'Objective 2'!Z73</f>
        <v>0</v>
      </c>
      <c r="M57" s="469"/>
      <c r="O57" s="466"/>
      <c r="P57" s="187">
        <f t="shared" ref="P57:P62" si="11">SUM(R57:AC57)</f>
        <v>0</v>
      </c>
      <c r="Q57" s="467"/>
      <c r="R57" s="187">
        <f>+'Objective 2'!AB73</f>
        <v>0</v>
      </c>
      <c r="S57" s="187">
        <f>+'Objective 2'!AC73</f>
        <v>0</v>
      </c>
      <c r="T57" s="187">
        <f>+'Objective 2'!AD73</f>
        <v>0</v>
      </c>
      <c r="U57" s="187">
        <f>+'Objective 2'!AE73</f>
        <v>0</v>
      </c>
      <c r="V57" s="187">
        <f>+'Objective 2'!AF73</f>
        <v>0</v>
      </c>
      <c r="W57" s="187">
        <f>+'Objective 2'!AG73</f>
        <v>0</v>
      </c>
      <c r="X57" s="187">
        <f>+'Objective 2'!AH73</f>
        <v>0</v>
      </c>
      <c r="Y57" s="187">
        <f>+'Objective 2'!AI73</f>
        <v>0</v>
      </c>
      <c r="Z57" s="187">
        <f>+'Objective 2'!AJ73</f>
        <v>0</v>
      </c>
      <c r="AA57" s="187">
        <f>+'Objective 2'!AK73</f>
        <v>0</v>
      </c>
      <c r="AB57" s="187">
        <f>+'Objective 2'!AL73</f>
        <v>0</v>
      </c>
      <c r="AC57" s="187">
        <f>+'Objective 2'!AM73</f>
        <v>0</v>
      </c>
      <c r="AD57" s="469"/>
    </row>
    <row r="58" spans="2:30" s="172" customFormat="1" ht="14.1" customHeight="1">
      <c r="B58" s="466"/>
      <c r="C58" s="705"/>
      <c r="D58" s="707"/>
      <c r="E58" s="467"/>
      <c r="F58" s="835"/>
      <c r="G58" s="834"/>
      <c r="H58" s="467"/>
      <c r="I58" s="146" t="s">
        <v>162</v>
      </c>
      <c r="J58" s="20">
        <f>+'Objective 2'!G75</f>
        <v>0</v>
      </c>
      <c r="K58" s="467"/>
      <c r="L58" s="187">
        <f>+'Objective 2'!Z81</f>
        <v>0</v>
      </c>
      <c r="M58" s="470"/>
      <c r="O58" s="571"/>
      <c r="P58" s="187">
        <f t="shared" si="11"/>
        <v>0</v>
      </c>
      <c r="Q58" s="452"/>
      <c r="R58" s="187">
        <f>+'Objective 2'!AB81</f>
        <v>0</v>
      </c>
      <c r="S58" s="187">
        <f>+'Objective 2'!AC81</f>
        <v>0</v>
      </c>
      <c r="T58" s="187">
        <f>+'Objective 2'!AD81</f>
        <v>0</v>
      </c>
      <c r="U58" s="187">
        <f>+'Objective 2'!AE81</f>
        <v>0</v>
      </c>
      <c r="V58" s="187">
        <f>+'Objective 2'!AF81</f>
        <v>0</v>
      </c>
      <c r="W58" s="187">
        <f>+'Objective 2'!AG81</f>
        <v>0</v>
      </c>
      <c r="X58" s="187">
        <f>+'Objective 2'!AH81</f>
        <v>0</v>
      </c>
      <c r="Y58" s="187">
        <f>+'Objective 2'!AI81</f>
        <v>0</v>
      </c>
      <c r="Z58" s="187">
        <f>+'Objective 2'!AJ81</f>
        <v>0</v>
      </c>
      <c r="AA58" s="187">
        <f>+'Objective 2'!AK81</f>
        <v>0</v>
      </c>
      <c r="AB58" s="187">
        <f>+'Objective 2'!AL81</f>
        <v>0</v>
      </c>
      <c r="AC58" s="187">
        <f>+'Objective 2'!AM81</f>
        <v>0</v>
      </c>
      <c r="AD58" s="470"/>
    </row>
    <row r="59" spans="2:30" s="172" customFormat="1" ht="14.1" customHeight="1">
      <c r="B59" s="466"/>
      <c r="C59" s="705"/>
      <c r="D59" s="707"/>
      <c r="E59" s="467"/>
      <c r="F59" s="835"/>
      <c r="G59" s="834"/>
      <c r="H59" s="467"/>
      <c r="I59" s="146" t="s">
        <v>163</v>
      </c>
      <c r="J59" s="20">
        <f>+'Objective 2'!G83</f>
        <v>0</v>
      </c>
      <c r="K59" s="467"/>
      <c r="L59" s="187">
        <f>+'Objective 2'!Z89</f>
        <v>0</v>
      </c>
      <c r="M59" s="470"/>
      <c r="O59" s="571"/>
      <c r="P59" s="187">
        <f t="shared" si="11"/>
        <v>0</v>
      </c>
      <c r="Q59" s="452"/>
      <c r="R59" s="187">
        <f>+'Objective 2'!AB89</f>
        <v>0</v>
      </c>
      <c r="S59" s="187">
        <f>+'Objective 2'!AC89</f>
        <v>0</v>
      </c>
      <c r="T59" s="187">
        <f>+'Objective 2'!AD89</f>
        <v>0</v>
      </c>
      <c r="U59" s="187">
        <f>+'Objective 2'!AE89</f>
        <v>0</v>
      </c>
      <c r="V59" s="187">
        <f>+'Objective 2'!AF89</f>
        <v>0</v>
      </c>
      <c r="W59" s="187">
        <f>+'Objective 2'!AG89</f>
        <v>0</v>
      </c>
      <c r="X59" s="187">
        <f>+'Objective 2'!AH89</f>
        <v>0</v>
      </c>
      <c r="Y59" s="187">
        <f>+'Objective 2'!AI89</f>
        <v>0</v>
      </c>
      <c r="Z59" s="187">
        <f>+'Objective 2'!AJ89</f>
        <v>0</v>
      </c>
      <c r="AA59" s="187">
        <f>+'Objective 2'!AK89</f>
        <v>0</v>
      </c>
      <c r="AB59" s="187">
        <f>+'Objective 2'!AL89</f>
        <v>0</v>
      </c>
      <c r="AC59" s="187">
        <f>+'Objective 2'!AM89</f>
        <v>0</v>
      </c>
      <c r="AD59" s="470"/>
    </row>
    <row r="60" spans="2:30" s="172" customFormat="1" ht="14.1" customHeight="1">
      <c r="B60" s="466"/>
      <c r="C60" s="705"/>
      <c r="D60" s="707"/>
      <c r="E60" s="467"/>
      <c r="F60" s="835"/>
      <c r="G60" s="834"/>
      <c r="H60" s="467"/>
      <c r="I60" s="146" t="s">
        <v>164</v>
      </c>
      <c r="J60" s="20">
        <f>+'Objective 2'!G91</f>
        <v>0</v>
      </c>
      <c r="K60" s="467"/>
      <c r="L60" s="187">
        <f>+'Objective 2'!Z97</f>
        <v>0</v>
      </c>
      <c r="M60" s="470"/>
      <c r="O60" s="571"/>
      <c r="P60" s="187">
        <f t="shared" si="11"/>
        <v>0</v>
      </c>
      <c r="Q60" s="452"/>
      <c r="R60" s="187">
        <f>+'Objective 2'!AB97</f>
        <v>0</v>
      </c>
      <c r="S60" s="187">
        <f>+'Objective 2'!AC97</f>
        <v>0</v>
      </c>
      <c r="T60" s="187">
        <f>+'Objective 2'!AD97</f>
        <v>0</v>
      </c>
      <c r="U60" s="187">
        <f>+'Objective 2'!AE97</f>
        <v>0</v>
      </c>
      <c r="V60" s="187">
        <f>+'Objective 2'!AF97</f>
        <v>0</v>
      </c>
      <c r="W60" s="187">
        <f>+'Objective 2'!AG97</f>
        <v>0</v>
      </c>
      <c r="X60" s="187">
        <f>+'Objective 2'!AH97</f>
        <v>0</v>
      </c>
      <c r="Y60" s="187">
        <f>+'Objective 2'!AI97</f>
        <v>0</v>
      </c>
      <c r="Z60" s="187">
        <f>+'Objective 2'!AJ97</f>
        <v>0</v>
      </c>
      <c r="AA60" s="187">
        <f>+'Objective 2'!AK97</f>
        <v>0</v>
      </c>
      <c r="AB60" s="187">
        <f>+'Objective 2'!AL97</f>
        <v>0</v>
      </c>
      <c r="AC60" s="187">
        <f>+'Objective 2'!AM97</f>
        <v>0</v>
      </c>
      <c r="AD60" s="470"/>
    </row>
    <row r="61" spans="2:30" s="172" customFormat="1" ht="14.1" customHeight="1">
      <c r="B61" s="466"/>
      <c r="C61" s="705"/>
      <c r="D61" s="707"/>
      <c r="E61" s="467"/>
      <c r="F61" s="835"/>
      <c r="G61" s="834"/>
      <c r="H61" s="467"/>
      <c r="I61" s="146" t="s">
        <v>165</v>
      </c>
      <c r="J61" s="20">
        <f>+'Objective 2'!G99</f>
        <v>0</v>
      </c>
      <c r="K61" s="467"/>
      <c r="L61" s="187">
        <f>+'Objective 2'!Z105</f>
        <v>0</v>
      </c>
      <c r="M61" s="470"/>
      <c r="O61" s="571"/>
      <c r="P61" s="187">
        <f t="shared" si="11"/>
        <v>0</v>
      </c>
      <c r="Q61" s="452"/>
      <c r="R61" s="187">
        <f>+'Objective 2'!AB105</f>
        <v>0</v>
      </c>
      <c r="S61" s="187">
        <f>+'Objective 2'!AC105</f>
        <v>0</v>
      </c>
      <c r="T61" s="187">
        <f>+'Objective 2'!AD105</f>
        <v>0</v>
      </c>
      <c r="U61" s="187">
        <f>+'Objective 2'!AE105</f>
        <v>0</v>
      </c>
      <c r="V61" s="187">
        <f>+'Objective 2'!AF105</f>
        <v>0</v>
      </c>
      <c r="W61" s="187">
        <f>+'Objective 2'!AG105</f>
        <v>0</v>
      </c>
      <c r="X61" s="187">
        <f>+'Objective 2'!AH105</f>
        <v>0</v>
      </c>
      <c r="Y61" s="187">
        <f>+'Objective 2'!AI105</f>
        <v>0</v>
      </c>
      <c r="Z61" s="187">
        <f>+'Objective 2'!AJ105</f>
        <v>0</v>
      </c>
      <c r="AA61" s="187">
        <f>+'Objective 2'!AK105</f>
        <v>0</v>
      </c>
      <c r="AB61" s="187">
        <f>+'Objective 2'!AL105</f>
        <v>0</v>
      </c>
      <c r="AC61" s="187">
        <f>+'Objective 2'!AM105</f>
        <v>0</v>
      </c>
      <c r="AD61" s="470"/>
    </row>
    <row r="62" spans="2:30" s="172" customFormat="1" ht="14.1" customHeight="1">
      <c r="B62" s="466"/>
      <c r="C62" s="705"/>
      <c r="D62" s="707"/>
      <c r="E62" s="467"/>
      <c r="F62" s="835"/>
      <c r="G62" s="834"/>
      <c r="H62" s="467"/>
      <c r="I62" s="146" t="s">
        <v>166</v>
      </c>
      <c r="J62" s="20">
        <f>+'Objective 2'!G107</f>
        <v>0</v>
      </c>
      <c r="K62" s="467"/>
      <c r="L62" s="187">
        <f>+'Objective 2'!Z113</f>
        <v>0</v>
      </c>
      <c r="M62" s="470"/>
      <c r="O62" s="571"/>
      <c r="P62" s="187">
        <f t="shared" si="11"/>
        <v>0</v>
      </c>
      <c r="Q62" s="452"/>
      <c r="R62" s="187">
        <f>+'Objective 2'!AB113</f>
        <v>0</v>
      </c>
      <c r="S62" s="187">
        <f>+'Objective 2'!AC113</f>
        <v>0</v>
      </c>
      <c r="T62" s="187">
        <f>+'Objective 2'!AD113</f>
        <v>0</v>
      </c>
      <c r="U62" s="187">
        <f>+'Objective 2'!AE113</f>
        <v>0</v>
      </c>
      <c r="V62" s="187">
        <f>+'Objective 2'!AF113</f>
        <v>0</v>
      </c>
      <c r="W62" s="187">
        <f>+'Objective 2'!AG113</f>
        <v>0</v>
      </c>
      <c r="X62" s="187">
        <f>+'Objective 2'!AH113</f>
        <v>0</v>
      </c>
      <c r="Y62" s="187">
        <f>+'Objective 2'!AI113</f>
        <v>0</v>
      </c>
      <c r="Z62" s="187">
        <f>+'Objective 2'!AJ113</f>
        <v>0</v>
      </c>
      <c r="AA62" s="187">
        <f>+'Objective 2'!AK113</f>
        <v>0</v>
      </c>
      <c r="AB62" s="187">
        <f>+'Objective 2'!AL113</f>
        <v>0</v>
      </c>
      <c r="AC62" s="187">
        <f>+'Objective 2'!AM113</f>
        <v>0</v>
      </c>
      <c r="AD62" s="470"/>
    </row>
    <row r="63" spans="2:30" ht="14.1" customHeight="1">
      <c r="B63" s="466"/>
      <c r="C63" s="705"/>
      <c r="D63" s="707"/>
      <c r="E63" s="467"/>
      <c r="F63" s="832"/>
      <c r="G63" s="834"/>
      <c r="H63" s="467"/>
      <c r="I63" s="163"/>
      <c r="J63" s="162"/>
      <c r="K63" s="467"/>
      <c r="L63" s="396">
        <f>SUM(L57:L62)</f>
        <v>0</v>
      </c>
      <c r="M63" s="469"/>
      <c r="O63" s="466"/>
      <c r="P63" s="396">
        <f>SUM(P57:P62)</f>
        <v>0</v>
      </c>
      <c r="Q63" s="467"/>
      <c r="R63" s="396">
        <f t="shared" ref="R63:AC63" si="12">SUM(R57:R62)</f>
        <v>0</v>
      </c>
      <c r="S63" s="396">
        <f t="shared" si="12"/>
        <v>0</v>
      </c>
      <c r="T63" s="396">
        <f t="shared" si="12"/>
        <v>0</v>
      </c>
      <c r="U63" s="396">
        <f t="shared" si="12"/>
        <v>0</v>
      </c>
      <c r="V63" s="396">
        <f t="shared" si="12"/>
        <v>0</v>
      </c>
      <c r="W63" s="396">
        <f t="shared" si="12"/>
        <v>0</v>
      </c>
      <c r="X63" s="396">
        <f t="shared" si="12"/>
        <v>0</v>
      </c>
      <c r="Y63" s="396">
        <f t="shared" si="12"/>
        <v>0</v>
      </c>
      <c r="Z63" s="396">
        <f t="shared" si="12"/>
        <v>0</v>
      </c>
      <c r="AA63" s="396">
        <f t="shared" si="12"/>
        <v>0</v>
      </c>
      <c r="AB63" s="396">
        <f t="shared" si="12"/>
        <v>0</v>
      </c>
      <c r="AC63" s="396">
        <f t="shared" si="12"/>
        <v>0</v>
      </c>
      <c r="AD63" s="469"/>
    </row>
    <row r="64" spans="2:30" ht="8.1" customHeight="1" collapsed="1">
      <c r="B64" s="466"/>
      <c r="C64" s="705"/>
      <c r="D64" s="707"/>
      <c r="E64" s="467"/>
      <c r="F64" s="471"/>
      <c r="G64" s="472"/>
      <c r="H64" s="467"/>
      <c r="I64" s="473"/>
      <c r="J64" s="474"/>
      <c r="K64" s="467"/>
      <c r="L64" s="450"/>
      <c r="M64" s="469"/>
      <c r="O64" s="466"/>
      <c r="P64" s="450"/>
      <c r="Q64" s="467"/>
      <c r="R64" s="450"/>
      <c r="S64" s="450"/>
      <c r="T64" s="450"/>
      <c r="U64" s="450"/>
      <c r="V64" s="450"/>
      <c r="W64" s="450"/>
      <c r="X64" s="450"/>
      <c r="Y64" s="450"/>
      <c r="Z64" s="450"/>
      <c r="AA64" s="450"/>
      <c r="AB64" s="450"/>
      <c r="AC64" s="450"/>
      <c r="AD64" s="469"/>
    </row>
    <row r="65" spans="2:30" ht="14.1" customHeight="1">
      <c r="B65" s="466"/>
      <c r="C65" s="705"/>
      <c r="D65" s="707"/>
      <c r="E65" s="467"/>
      <c r="F65" s="828">
        <v>2.2999999999999998</v>
      </c>
      <c r="G65" s="833">
        <f>+'Objective 2'!D122</f>
        <v>0</v>
      </c>
      <c r="H65" s="467"/>
      <c r="I65" s="146" t="s">
        <v>167</v>
      </c>
      <c r="J65" s="20">
        <f>+'Objective 2'!G122</f>
        <v>0</v>
      </c>
      <c r="K65" s="467"/>
      <c r="L65" s="187">
        <f>+'Objective 2'!Z128</f>
        <v>0</v>
      </c>
      <c r="M65" s="469"/>
      <c r="O65" s="466"/>
      <c r="P65" s="187">
        <f t="shared" ref="P65:P70" si="13">SUM(R65:AC65)</f>
        <v>0</v>
      </c>
      <c r="Q65" s="467"/>
      <c r="R65" s="187">
        <f>+'Objective 2'!AB128</f>
        <v>0</v>
      </c>
      <c r="S65" s="187">
        <f>+'Objective 2'!AC128</f>
        <v>0</v>
      </c>
      <c r="T65" s="187">
        <f>+'Objective 2'!AD128</f>
        <v>0</v>
      </c>
      <c r="U65" s="187">
        <f>+'Objective 2'!AE128</f>
        <v>0</v>
      </c>
      <c r="V65" s="187">
        <f>+'Objective 2'!AF128</f>
        <v>0</v>
      </c>
      <c r="W65" s="187">
        <f>+'Objective 2'!AG128</f>
        <v>0</v>
      </c>
      <c r="X65" s="187">
        <f>+'Objective 2'!AH128</f>
        <v>0</v>
      </c>
      <c r="Y65" s="187">
        <f>+'Objective 2'!AI128</f>
        <v>0</v>
      </c>
      <c r="Z65" s="187">
        <f>+'Objective 2'!AJ128</f>
        <v>0</v>
      </c>
      <c r="AA65" s="187">
        <f>+'Objective 2'!AK128</f>
        <v>0</v>
      </c>
      <c r="AB65" s="187">
        <f>+'Objective 2'!AL128</f>
        <v>0</v>
      </c>
      <c r="AC65" s="187">
        <f>+'Objective 2'!AM128</f>
        <v>0</v>
      </c>
      <c r="AD65" s="469"/>
    </row>
    <row r="66" spans="2:30" s="172" customFormat="1" ht="14.1" customHeight="1">
      <c r="B66" s="466"/>
      <c r="C66" s="705"/>
      <c r="D66" s="707"/>
      <c r="E66" s="467"/>
      <c r="F66" s="835"/>
      <c r="G66" s="834"/>
      <c r="H66" s="467"/>
      <c r="I66" s="146" t="s">
        <v>168</v>
      </c>
      <c r="J66" s="20">
        <f>+'Objective 2'!G130</f>
        <v>0</v>
      </c>
      <c r="K66" s="467"/>
      <c r="L66" s="187">
        <f>+'Objective 2'!Z136</f>
        <v>0</v>
      </c>
      <c r="M66" s="470"/>
      <c r="O66" s="571"/>
      <c r="P66" s="187">
        <f t="shared" si="13"/>
        <v>0</v>
      </c>
      <c r="Q66" s="452"/>
      <c r="R66" s="187">
        <f>+'Objective 2'!AB136</f>
        <v>0</v>
      </c>
      <c r="S66" s="187">
        <f>+'Objective 2'!AC136</f>
        <v>0</v>
      </c>
      <c r="T66" s="187">
        <f>+'Objective 2'!AD136</f>
        <v>0</v>
      </c>
      <c r="U66" s="187">
        <f>+'Objective 2'!AE136</f>
        <v>0</v>
      </c>
      <c r="V66" s="187">
        <f>+'Objective 2'!AF136</f>
        <v>0</v>
      </c>
      <c r="W66" s="187">
        <f>+'Objective 2'!AG136</f>
        <v>0</v>
      </c>
      <c r="X66" s="187">
        <f>+'Objective 2'!AH136</f>
        <v>0</v>
      </c>
      <c r="Y66" s="187">
        <f>+'Objective 2'!AI136</f>
        <v>0</v>
      </c>
      <c r="Z66" s="187">
        <f>+'Objective 2'!AJ136</f>
        <v>0</v>
      </c>
      <c r="AA66" s="187">
        <f>+'Objective 2'!AK136</f>
        <v>0</v>
      </c>
      <c r="AB66" s="187">
        <f>+'Objective 2'!AL136</f>
        <v>0</v>
      </c>
      <c r="AC66" s="187">
        <f>+'Objective 2'!AM136</f>
        <v>0</v>
      </c>
      <c r="AD66" s="470"/>
    </row>
    <row r="67" spans="2:30" s="172" customFormat="1" ht="14.1" customHeight="1">
      <c r="B67" s="466"/>
      <c r="C67" s="705"/>
      <c r="D67" s="707"/>
      <c r="E67" s="467"/>
      <c r="F67" s="835"/>
      <c r="G67" s="834"/>
      <c r="H67" s="467"/>
      <c r="I67" s="146" t="s">
        <v>169</v>
      </c>
      <c r="J67" s="20">
        <f>+'Objective 2'!G138</f>
        <v>0</v>
      </c>
      <c r="K67" s="467"/>
      <c r="L67" s="187">
        <f>+'Objective 2'!Z144</f>
        <v>0</v>
      </c>
      <c r="M67" s="470"/>
      <c r="O67" s="571"/>
      <c r="P67" s="187">
        <f t="shared" si="13"/>
        <v>0</v>
      </c>
      <c r="Q67" s="452"/>
      <c r="R67" s="187">
        <f>+'Objective 2'!AB144</f>
        <v>0</v>
      </c>
      <c r="S67" s="187">
        <f>+'Objective 2'!AC144</f>
        <v>0</v>
      </c>
      <c r="T67" s="187">
        <f>+'Objective 2'!AD144</f>
        <v>0</v>
      </c>
      <c r="U67" s="187">
        <f>+'Objective 2'!AE144</f>
        <v>0</v>
      </c>
      <c r="V67" s="187">
        <f>+'Objective 2'!AF144</f>
        <v>0</v>
      </c>
      <c r="W67" s="187">
        <f>+'Objective 2'!AG144</f>
        <v>0</v>
      </c>
      <c r="X67" s="187">
        <f>+'Objective 2'!AH144</f>
        <v>0</v>
      </c>
      <c r="Y67" s="187">
        <f>+'Objective 2'!AI144</f>
        <v>0</v>
      </c>
      <c r="Z67" s="187">
        <f>+'Objective 2'!AJ144</f>
        <v>0</v>
      </c>
      <c r="AA67" s="187">
        <f>+'Objective 2'!AK144</f>
        <v>0</v>
      </c>
      <c r="AB67" s="187">
        <f>+'Objective 2'!AL144</f>
        <v>0</v>
      </c>
      <c r="AC67" s="187">
        <f>+'Objective 2'!AM144</f>
        <v>0</v>
      </c>
      <c r="AD67" s="470"/>
    </row>
    <row r="68" spans="2:30" s="172" customFormat="1" ht="14.1" customHeight="1">
      <c r="B68" s="466"/>
      <c r="C68" s="705"/>
      <c r="D68" s="707"/>
      <c r="E68" s="467"/>
      <c r="F68" s="835"/>
      <c r="G68" s="834"/>
      <c r="H68" s="467"/>
      <c r="I68" s="146" t="s">
        <v>170</v>
      </c>
      <c r="J68" s="20">
        <f>+'Objective 2'!G146</f>
        <v>0</v>
      </c>
      <c r="K68" s="467"/>
      <c r="L68" s="187">
        <f>+'Objective 2'!Z152</f>
        <v>0</v>
      </c>
      <c r="M68" s="470"/>
      <c r="O68" s="571"/>
      <c r="P68" s="187">
        <f t="shared" si="13"/>
        <v>0</v>
      </c>
      <c r="Q68" s="452"/>
      <c r="R68" s="187">
        <f>+'Objective 2'!AB152</f>
        <v>0</v>
      </c>
      <c r="S68" s="187">
        <f>+'Objective 2'!AC152</f>
        <v>0</v>
      </c>
      <c r="T68" s="187">
        <f>+'Objective 2'!AD152</f>
        <v>0</v>
      </c>
      <c r="U68" s="187">
        <f>+'Objective 2'!AE152</f>
        <v>0</v>
      </c>
      <c r="V68" s="187">
        <f>+'Objective 2'!AF152</f>
        <v>0</v>
      </c>
      <c r="W68" s="187">
        <f>+'Objective 2'!AG152</f>
        <v>0</v>
      </c>
      <c r="X68" s="187">
        <f>+'Objective 2'!AH152</f>
        <v>0</v>
      </c>
      <c r="Y68" s="187">
        <f>+'Objective 2'!AI152</f>
        <v>0</v>
      </c>
      <c r="Z68" s="187">
        <f>+'Objective 2'!AJ152</f>
        <v>0</v>
      </c>
      <c r="AA68" s="187">
        <f>+'Objective 2'!AK152</f>
        <v>0</v>
      </c>
      <c r="AB68" s="187">
        <f>+'Objective 2'!AL152</f>
        <v>0</v>
      </c>
      <c r="AC68" s="187">
        <f>+'Objective 2'!AM152</f>
        <v>0</v>
      </c>
      <c r="AD68" s="470"/>
    </row>
    <row r="69" spans="2:30" s="172" customFormat="1" ht="14.1" customHeight="1">
      <c r="B69" s="466"/>
      <c r="C69" s="705"/>
      <c r="D69" s="707"/>
      <c r="E69" s="467"/>
      <c r="F69" s="835"/>
      <c r="G69" s="834"/>
      <c r="H69" s="467"/>
      <c r="I69" s="146" t="s">
        <v>171</v>
      </c>
      <c r="J69" s="20">
        <f>+'Objective 2'!G154</f>
        <v>0</v>
      </c>
      <c r="K69" s="467"/>
      <c r="L69" s="187">
        <f>+'Objective 2'!Z160</f>
        <v>0</v>
      </c>
      <c r="M69" s="470"/>
      <c r="O69" s="571"/>
      <c r="P69" s="187">
        <f t="shared" si="13"/>
        <v>0</v>
      </c>
      <c r="Q69" s="452"/>
      <c r="R69" s="187">
        <f>+'Objective 2'!AB160</f>
        <v>0</v>
      </c>
      <c r="S69" s="187">
        <f>+'Objective 2'!AC160</f>
        <v>0</v>
      </c>
      <c r="T69" s="187">
        <f>+'Objective 2'!AD160</f>
        <v>0</v>
      </c>
      <c r="U69" s="187">
        <f>+'Objective 2'!AE160</f>
        <v>0</v>
      </c>
      <c r="V69" s="187">
        <f>+'Objective 2'!AF160</f>
        <v>0</v>
      </c>
      <c r="W69" s="187">
        <f>+'Objective 2'!AG160</f>
        <v>0</v>
      </c>
      <c r="X69" s="187">
        <f>+'Objective 2'!AH160</f>
        <v>0</v>
      </c>
      <c r="Y69" s="187">
        <f>+'Objective 2'!AI160</f>
        <v>0</v>
      </c>
      <c r="Z69" s="187">
        <f>+'Objective 2'!AJ160</f>
        <v>0</v>
      </c>
      <c r="AA69" s="187">
        <f>+'Objective 2'!AK160</f>
        <v>0</v>
      </c>
      <c r="AB69" s="187">
        <f>+'Objective 2'!AL160</f>
        <v>0</v>
      </c>
      <c r="AC69" s="187">
        <f>+'Objective 2'!AM160</f>
        <v>0</v>
      </c>
      <c r="AD69" s="470"/>
    </row>
    <row r="70" spans="2:30" s="172" customFormat="1" ht="14.1" customHeight="1">
      <c r="B70" s="466"/>
      <c r="C70" s="705"/>
      <c r="D70" s="707"/>
      <c r="E70" s="467"/>
      <c r="F70" s="835"/>
      <c r="G70" s="834"/>
      <c r="H70" s="467"/>
      <c r="I70" s="146" t="s">
        <v>172</v>
      </c>
      <c r="J70" s="20">
        <f>+'Objective 2'!G162</f>
        <v>0</v>
      </c>
      <c r="K70" s="467"/>
      <c r="L70" s="187">
        <f>+'Objective 2'!Z168</f>
        <v>0</v>
      </c>
      <c r="M70" s="470"/>
      <c r="O70" s="571"/>
      <c r="P70" s="187">
        <f t="shared" si="13"/>
        <v>0</v>
      </c>
      <c r="Q70" s="452"/>
      <c r="R70" s="187">
        <f>+'Objective 2'!AB168</f>
        <v>0</v>
      </c>
      <c r="S70" s="187">
        <f>+'Objective 2'!AC168</f>
        <v>0</v>
      </c>
      <c r="T70" s="187">
        <f>+'Objective 2'!AD168</f>
        <v>0</v>
      </c>
      <c r="U70" s="187">
        <f>+'Objective 2'!AE168</f>
        <v>0</v>
      </c>
      <c r="V70" s="187">
        <f>+'Objective 2'!AF168</f>
        <v>0</v>
      </c>
      <c r="W70" s="187">
        <f>+'Objective 2'!AG168</f>
        <v>0</v>
      </c>
      <c r="X70" s="187">
        <f>+'Objective 2'!AH168</f>
        <v>0</v>
      </c>
      <c r="Y70" s="187">
        <f>+'Objective 2'!AI168</f>
        <v>0</v>
      </c>
      <c r="Z70" s="187">
        <f>+'Objective 2'!AJ168</f>
        <v>0</v>
      </c>
      <c r="AA70" s="187">
        <f>+'Objective 2'!AK168</f>
        <v>0</v>
      </c>
      <c r="AB70" s="187">
        <f>+'Objective 2'!AL168</f>
        <v>0</v>
      </c>
      <c r="AC70" s="187">
        <f>+'Objective 2'!AM168</f>
        <v>0</v>
      </c>
      <c r="AD70" s="470"/>
    </row>
    <row r="71" spans="2:30" ht="14.1" customHeight="1">
      <c r="B71" s="466"/>
      <c r="C71" s="705"/>
      <c r="D71" s="707"/>
      <c r="E71" s="467"/>
      <c r="F71" s="832"/>
      <c r="G71" s="834"/>
      <c r="H71" s="467"/>
      <c r="I71" s="163"/>
      <c r="J71" s="162"/>
      <c r="K71" s="467"/>
      <c r="L71" s="396">
        <f>SUM(L65:L70)</f>
        <v>0</v>
      </c>
      <c r="M71" s="469"/>
      <c r="O71" s="466"/>
      <c r="P71" s="396">
        <f>SUM(P65:P70)</f>
        <v>0</v>
      </c>
      <c r="Q71" s="467"/>
      <c r="R71" s="396">
        <f t="shared" ref="R71:AC71" si="14">SUM(R65:R70)</f>
        <v>0</v>
      </c>
      <c r="S71" s="396">
        <f t="shared" si="14"/>
        <v>0</v>
      </c>
      <c r="T71" s="396">
        <f t="shared" si="14"/>
        <v>0</v>
      </c>
      <c r="U71" s="396">
        <f t="shared" si="14"/>
        <v>0</v>
      </c>
      <c r="V71" s="396">
        <f t="shared" si="14"/>
        <v>0</v>
      </c>
      <c r="W71" s="396">
        <f t="shared" si="14"/>
        <v>0</v>
      </c>
      <c r="X71" s="396">
        <f t="shared" si="14"/>
        <v>0</v>
      </c>
      <c r="Y71" s="396">
        <f t="shared" si="14"/>
        <v>0</v>
      </c>
      <c r="Z71" s="396">
        <f t="shared" si="14"/>
        <v>0</v>
      </c>
      <c r="AA71" s="396">
        <f t="shared" si="14"/>
        <v>0</v>
      </c>
      <c r="AB71" s="396">
        <f t="shared" si="14"/>
        <v>0</v>
      </c>
      <c r="AC71" s="396">
        <f t="shared" si="14"/>
        <v>0</v>
      </c>
      <c r="AD71" s="469"/>
    </row>
    <row r="72" spans="2:30" ht="8.1" customHeight="1" collapsed="1">
      <c r="B72" s="466"/>
      <c r="C72" s="705"/>
      <c r="D72" s="707"/>
      <c r="E72" s="467"/>
      <c r="F72" s="471"/>
      <c r="G72" s="472"/>
      <c r="H72" s="467"/>
      <c r="I72" s="473"/>
      <c r="J72" s="474"/>
      <c r="K72" s="467"/>
      <c r="L72" s="450"/>
      <c r="M72" s="469"/>
      <c r="O72" s="466"/>
      <c r="P72" s="450"/>
      <c r="Q72" s="467"/>
      <c r="R72" s="450"/>
      <c r="S72" s="450"/>
      <c r="T72" s="450"/>
      <c r="U72" s="450"/>
      <c r="V72" s="450"/>
      <c r="W72" s="450"/>
      <c r="X72" s="450"/>
      <c r="Y72" s="450"/>
      <c r="Z72" s="450"/>
      <c r="AA72" s="450"/>
      <c r="AB72" s="450"/>
      <c r="AC72" s="450"/>
      <c r="AD72" s="469"/>
    </row>
    <row r="73" spans="2:30" ht="14.1" customHeight="1">
      <c r="B73" s="466"/>
      <c r="C73" s="705"/>
      <c r="D73" s="707"/>
      <c r="E73" s="467"/>
      <c r="F73" s="828">
        <v>2.4</v>
      </c>
      <c r="G73" s="833">
        <f>+'Objective 2'!D177</f>
        <v>0</v>
      </c>
      <c r="H73" s="467"/>
      <c r="I73" s="146" t="s">
        <v>173</v>
      </c>
      <c r="J73" s="20">
        <f>+'Objective 2'!G177</f>
        <v>0</v>
      </c>
      <c r="K73" s="467"/>
      <c r="L73" s="187">
        <f>+'Objective 2'!Z183</f>
        <v>0</v>
      </c>
      <c r="M73" s="469"/>
      <c r="O73" s="466"/>
      <c r="P73" s="187">
        <f t="shared" ref="P73:P78" si="15">SUM(R73:AC73)</f>
        <v>0</v>
      </c>
      <c r="Q73" s="467"/>
      <c r="R73" s="187">
        <f>+'Objective 2'!AB183</f>
        <v>0</v>
      </c>
      <c r="S73" s="187">
        <f>+'Objective 2'!AC183</f>
        <v>0</v>
      </c>
      <c r="T73" s="187">
        <f>+'Objective 2'!AD183</f>
        <v>0</v>
      </c>
      <c r="U73" s="187">
        <f>+'Objective 2'!AE183</f>
        <v>0</v>
      </c>
      <c r="V73" s="187">
        <f>+'Objective 2'!AF183</f>
        <v>0</v>
      </c>
      <c r="W73" s="187">
        <f>+'Objective 2'!AG183</f>
        <v>0</v>
      </c>
      <c r="X73" s="187">
        <f>+'Objective 2'!AH183</f>
        <v>0</v>
      </c>
      <c r="Y73" s="187">
        <f>+'Objective 2'!AI183</f>
        <v>0</v>
      </c>
      <c r="Z73" s="187">
        <f>+'Objective 2'!AJ183</f>
        <v>0</v>
      </c>
      <c r="AA73" s="187">
        <f>+'Objective 2'!AK183</f>
        <v>0</v>
      </c>
      <c r="AB73" s="187">
        <f>+'Objective 2'!AL183</f>
        <v>0</v>
      </c>
      <c r="AC73" s="187">
        <f>+'Objective 2'!AM183</f>
        <v>0</v>
      </c>
      <c r="AD73" s="469"/>
    </row>
    <row r="74" spans="2:30" s="172" customFormat="1" ht="14.1" customHeight="1">
      <c r="B74" s="466"/>
      <c r="C74" s="705"/>
      <c r="D74" s="707"/>
      <c r="E74" s="467"/>
      <c r="F74" s="835"/>
      <c r="G74" s="834"/>
      <c r="H74" s="467"/>
      <c r="I74" s="146" t="s">
        <v>174</v>
      </c>
      <c r="J74" s="20">
        <f>+'Objective 2'!G185</f>
        <v>0</v>
      </c>
      <c r="K74" s="467"/>
      <c r="L74" s="187">
        <f>+'Objective 2'!Z191</f>
        <v>0</v>
      </c>
      <c r="M74" s="470"/>
      <c r="O74" s="571"/>
      <c r="P74" s="187">
        <f t="shared" si="15"/>
        <v>0</v>
      </c>
      <c r="Q74" s="452"/>
      <c r="R74" s="187">
        <f>+'Objective 2'!AB191</f>
        <v>0</v>
      </c>
      <c r="S74" s="187">
        <f>+'Objective 2'!AC191</f>
        <v>0</v>
      </c>
      <c r="T74" s="187">
        <f>+'Objective 2'!AD191</f>
        <v>0</v>
      </c>
      <c r="U74" s="187">
        <f>+'Objective 2'!AE191</f>
        <v>0</v>
      </c>
      <c r="V74" s="187">
        <f>+'Objective 2'!AF191</f>
        <v>0</v>
      </c>
      <c r="W74" s="187">
        <f>+'Objective 2'!AG191</f>
        <v>0</v>
      </c>
      <c r="X74" s="187">
        <f>+'Objective 2'!AH191</f>
        <v>0</v>
      </c>
      <c r="Y74" s="187">
        <f>+'Objective 2'!AI191</f>
        <v>0</v>
      </c>
      <c r="Z74" s="187">
        <f>+'Objective 2'!AJ191</f>
        <v>0</v>
      </c>
      <c r="AA74" s="187">
        <f>+'Objective 2'!AK191</f>
        <v>0</v>
      </c>
      <c r="AB74" s="187">
        <f>+'Objective 2'!AL191</f>
        <v>0</v>
      </c>
      <c r="AC74" s="187">
        <f>+'Objective 2'!AM191</f>
        <v>0</v>
      </c>
      <c r="AD74" s="470"/>
    </row>
    <row r="75" spans="2:30" s="172" customFormat="1" ht="14.1" customHeight="1">
      <c r="B75" s="466"/>
      <c r="C75" s="705"/>
      <c r="D75" s="707"/>
      <c r="E75" s="467"/>
      <c r="F75" s="835"/>
      <c r="G75" s="834"/>
      <c r="H75" s="467"/>
      <c r="I75" s="146" t="s">
        <v>175</v>
      </c>
      <c r="J75" s="20">
        <f>+'Objective 2'!G193</f>
        <v>0</v>
      </c>
      <c r="K75" s="467"/>
      <c r="L75" s="187">
        <f>+'Objective 2'!Z199</f>
        <v>0</v>
      </c>
      <c r="M75" s="470"/>
      <c r="O75" s="571"/>
      <c r="P75" s="187">
        <f t="shared" si="15"/>
        <v>0</v>
      </c>
      <c r="Q75" s="452"/>
      <c r="R75" s="187">
        <f>+'Objective 2'!AB199</f>
        <v>0</v>
      </c>
      <c r="S75" s="187">
        <f>+'Objective 2'!AC199</f>
        <v>0</v>
      </c>
      <c r="T75" s="187">
        <f>+'Objective 2'!AD199</f>
        <v>0</v>
      </c>
      <c r="U75" s="187">
        <f>+'Objective 2'!AE199</f>
        <v>0</v>
      </c>
      <c r="V75" s="187">
        <f>+'Objective 2'!AF199</f>
        <v>0</v>
      </c>
      <c r="W75" s="187">
        <f>+'Objective 2'!AG199</f>
        <v>0</v>
      </c>
      <c r="X75" s="187">
        <f>+'Objective 2'!AH199</f>
        <v>0</v>
      </c>
      <c r="Y75" s="187">
        <f>+'Objective 2'!AI199</f>
        <v>0</v>
      </c>
      <c r="Z75" s="187">
        <f>+'Objective 2'!AJ199</f>
        <v>0</v>
      </c>
      <c r="AA75" s="187">
        <f>+'Objective 2'!AK199</f>
        <v>0</v>
      </c>
      <c r="AB75" s="187">
        <f>+'Objective 2'!AL199</f>
        <v>0</v>
      </c>
      <c r="AC75" s="187">
        <f>+'Objective 2'!AM199</f>
        <v>0</v>
      </c>
      <c r="AD75" s="470"/>
    </row>
    <row r="76" spans="2:30" s="172" customFormat="1" ht="14.1" customHeight="1">
      <c r="B76" s="466"/>
      <c r="C76" s="705"/>
      <c r="D76" s="707"/>
      <c r="E76" s="467"/>
      <c r="F76" s="835"/>
      <c r="G76" s="834"/>
      <c r="H76" s="467"/>
      <c r="I76" s="146" t="s">
        <v>176</v>
      </c>
      <c r="J76" s="20">
        <f>+'Objective 2'!G201</f>
        <v>0</v>
      </c>
      <c r="K76" s="467"/>
      <c r="L76" s="187">
        <f>+'Objective 2'!Z207</f>
        <v>0</v>
      </c>
      <c r="M76" s="470"/>
      <c r="O76" s="571"/>
      <c r="P76" s="187">
        <f t="shared" si="15"/>
        <v>0</v>
      </c>
      <c r="Q76" s="452"/>
      <c r="R76" s="187">
        <f>+'Objective 2'!AB207</f>
        <v>0</v>
      </c>
      <c r="S76" s="187">
        <f>+'Objective 2'!AC207</f>
        <v>0</v>
      </c>
      <c r="T76" s="187">
        <f>+'Objective 2'!AD207</f>
        <v>0</v>
      </c>
      <c r="U76" s="187">
        <f>+'Objective 2'!AE207</f>
        <v>0</v>
      </c>
      <c r="V76" s="187">
        <f>+'Objective 2'!AF207</f>
        <v>0</v>
      </c>
      <c r="W76" s="187">
        <f>+'Objective 2'!AG207</f>
        <v>0</v>
      </c>
      <c r="X76" s="187">
        <f>+'Objective 2'!AH207</f>
        <v>0</v>
      </c>
      <c r="Y76" s="187">
        <f>+'Objective 2'!AI207</f>
        <v>0</v>
      </c>
      <c r="Z76" s="187">
        <f>+'Objective 2'!AJ207</f>
        <v>0</v>
      </c>
      <c r="AA76" s="187">
        <f>+'Objective 2'!AK207</f>
        <v>0</v>
      </c>
      <c r="AB76" s="187">
        <f>+'Objective 2'!AL207</f>
        <v>0</v>
      </c>
      <c r="AC76" s="187">
        <f>+'Objective 2'!AM207</f>
        <v>0</v>
      </c>
      <c r="AD76" s="470"/>
    </row>
    <row r="77" spans="2:30" s="172" customFormat="1" ht="14.1" customHeight="1">
      <c r="B77" s="466"/>
      <c r="C77" s="705"/>
      <c r="D77" s="707"/>
      <c r="E77" s="467"/>
      <c r="F77" s="835"/>
      <c r="G77" s="834"/>
      <c r="H77" s="467"/>
      <c r="I77" s="146" t="s">
        <v>177</v>
      </c>
      <c r="J77" s="20">
        <f>+'Objective 2'!G209</f>
        <v>0</v>
      </c>
      <c r="K77" s="467"/>
      <c r="L77" s="187">
        <f>+'Objective 2'!Z215</f>
        <v>0</v>
      </c>
      <c r="M77" s="470"/>
      <c r="O77" s="571"/>
      <c r="P77" s="187">
        <f t="shared" si="15"/>
        <v>0</v>
      </c>
      <c r="Q77" s="452"/>
      <c r="R77" s="187">
        <f>+'Objective 2'!AB215</f>
        <v>0</v>
      </c>
      <c r="S77" s="187">
        <f>+'Objective 2'!AC215</f>
        <v>0</v>
      </c>
      <c r="T77" s="187">
        <f>+'Objective 2'!AD215</f>
        <v>0</v>
      </c>
      <c r="U77" s="187">
        <f>+'Objective 2'!AE215</f>
        <v>0</v>
      </c>
      <c r="V77" s="187">
        <f>+'Objective 2'!AF215</f>
        <v>0</v>
      </c>
      <c r="W77" s="187">
        <f>+'Objective 2'!AG215</f>
        <v>0</v>
      </c>
      <c r="X77" s="187">
        <f>+'Objective 2'!AH215</f>
        <v>0</v>
      </c>
      <c r="Y77" s="187">
        <f>+'Objective 2'!AI215</f>
        <v>0</v>
      </c>
      <c r="Z77" s="187">
        <f>+'Objective 2'!AJ215</f>
        <v>0</v>
      </c>
      <c r="AA77" s="187">
        <f>+'Objective 2'!AK215</f>
        <v>0</v>
      </c>
      <c r="AB77" s="187">
        <f>+'Objective 2'!AL215</f>
        <v>0</v>
      </c>
      <c r="AC77" s="187">
        <f>+'Objective 2'!AM215</f>
        <v>0</v>
      </c>
      <c r="AD77" s="470"/>
    </row>
    <row r="78" spans="2:30" s="172" customFormat="1" ht="14.1" customHeight="1">
      <c r="B78" s="466"/>
      <c r="C78" s="705"/>
      <c r="D78" s="707"/>
      <c r="E78" s="467"/>
      <c r="F78" s="835"/>
      <c r="G78" s="834"/>
      <c r="H78" s="467"/>
      <c r="I78" s="146" t="s">
        <v>178</v>
      </c>
      <c r="J78" s="20">
        <f>+'Objective 2'!G217</f>
        <v>0</v>
      </c>
      <c r="K78" s="467"/>
      <c r="L78" s="187">
        <f>+'Objective 2'!Z223</f>
        <v>0</v>
      </c>
      <c r="M78" s="470"/>
      <c r="O78" s="571"/>
      <c r="P78" s="187">
        <f t="shared" si="15"/>
        <v>0</v>
      </c>
      <c r="Q78" s="452"/>
      <c r="R78" s="187">
        <f>+'Objective 2'!AB223</f>
        <v>0</v>
      </c>
      <c r="S78" s="187">
        <f>+'Objective 2'!AC223</f>
        <v>0</v>
      </c>
      <c r="T78" s="187">
        <f>+'Objective 2'!AD223</f>
        <v>0</v>
      </c>
      <c r="U78" s="187">
        <f>+'Objective 2'!AE223</f>
        <v>0</v>
      </c>
      <c r="V78" s="187">
        <f>+'Objective 2'!AF223</f>
        <v>0</v>
      </c>
      <c r="W78" s="187">
        <f>+'Objective 2'!AG223</f>
        <v>0</v>
      </c>
      <c r="X78" s="187">
        <f>+'Objective 2'!AH223</f>
        <v>0</v>
      </c>
      <c r="Y78" s="187">
        <f>+'Objective 2'!AI223</f>
        <v>0</v>
      </c>
      <c r="Z78" s="187">
        <f>+'Objective 2'!AJ223</f>
        <v>0</v>
      </c>
      <c r="AA78" s="187">
        <f>+'Objective 2'!AK223</f>
        <v>0</v>
      </c>
      <c r="AB78" s="187">
        <f>+'Objective 2'!AL223</f>
        <v>0</v>
      </c>
      <c r="AC78" s="187">
        <f>+'Objective 2'!AM223</f>
        <v>0</v>
      </c>
      <c r="AD78" s="470"/>
    </row>
    <row r="79" spans="2:30" ht="14.1" customHeight="1">
      <c r="B79" s="466"/>
      <c r="C79" s="798"/>
      <c r="D79" s="800"/>
      <c r="E79" s="467"/>
      <c r="F79" s="832"/>
      <c r="G79" s="834"/>
      <c r="H79" s="467"/>
      <c r="I79" s="163"/>
      <c r="J79" s="162"/>
      <c r="K79" s="467"/>
      <c r="L79" s="396">
        <f>SUM(L73:L78)</f>
        <v>0</v>
      </c>
      <c r="M79" s="469"/>
      <c r="O79" s="466"/>
      <c r="P79" s="396">
        <f>SUM(P73:P78)</f>
        <v>0</v>
      </c>
      <c r="Q79" s="467"/>
      <c r="R79" s="396">
        <f t="shared" ref="R79:AC79" si="16">SUM(R73:R78)</f>
        <v>0</v>
      </c>
      <c r="S79" s="396">
        <f t="shared" si="16"/>
        <v>0</v>
      </c>
      <c r="T79" s="396">
        <f t="shared" si="16"/>
        <v>0</v>
      </c>
      <c r="U79" s="396">
        <f t="shared" si="16"/>
        <v>0</v>
      </c>
      <c r="V79" s="396">
        <f t="shared" si="16"/>
        <v>0</v>
      </c>
      <c r="W79" s="396">
        <f t="shared" si="16"/>
        <v>0</v>
      </c>
      <c r="X79" s="396">
        <f t="shared" si="16"/>
        <v>0</v>
      </c>
      <c r="Y79" s="396">
        <f t="shared" si="16"/>
        <v>0</v>
      </c>
      <c r="Z79" s="396">
        <f t="shared" si="16"/>
        <v>0</v>
      </c>
      <c r="AA79" s="396">
        <f t="shared" si="16"/>
        <v>0</v>
      </c>
      <c r="AB79" s="396">
        <f t="shared" si="16"/>
        <v>0</v>
      </c>
      <c r="AC79" s="396">
        <f t="shared" si="16"/>
        <v>0</v>
      </c>
      <c r="AD79" s="469"/>
    </row>
    <row r="80" spans="2:30" ht="14.1" customHeight="1">
      <c r="B80" s="466"/>
      <c r="C80" s="475"/>
      <c r="D80" s="475"/>
      <c r="E80" s="467"/>
      <c r="F80" s="476"/>
      <c r="G80" s="477"/>
      <c r="H80" s="468"/>
      <c r="I80" s="473"/>
      <c r="J80" s="478"/>
      <c r="K80" s="451"/>
      <c r="L80" s="452"/>
      <c r="M80" s="469"/>
      <c r="O80" s="466"/>
      <c r="P80" s="452"/>
      <c r="Q80" s="467"/>
      <c r="R80" s="452"/>
      <c r="S80" s="452"/>
      <c r="T80" s="452"/>
      <c r="U80" s="452"/>
      <c r="V80" s="452"/>
      <c r="W80" s="452"/>
      <c r="X80" s="452"/>
      <c r="Y80" s="452"/>
      <c r="Z80" s="452"/>
      <c r="AA80" s="452"/>
      <c r="AB80" s="452"/>
      <c r="AC80" s="452"/>
      <c r="AD80" s="469"/>
    </row>
    <row r="81" spans="2:30" s="4" customFormat="1" ht="14.1" customHeight="1">
      <c r="B81" s="479"/>
      <c r="C81" s="480"/>
      <c r="D81" s="480"/>
      <c r="E81" s="481"/>
      <c r="F81" s="482"/>
      <c r="G81" s="483"/>
      <c r="H81" s="484"/>
      <c r="I81" s="485"/>
      <c r="J81" s="486" t="s">
        <v>298</v>
      </c>
      <c r="K81" s="487"/>
      <c r="L81" s="401">
        <f>+L55+L63+L71+L79</f>
        <v>0</v>
      </c>
      <c r="M81" s="488"/>
      <c r="O81" s="479"/>
      <c r="P81" s="401">
        <f>+P55+P63+P71+P79</f>
        <v>0</v>
      </c>
      <c r="Q81" s="481"/>
      <c r="R81" s="401">
        <f t="shared" ref="R81:AC81" si="17">+R55+R63+R71+R79</f>
        <v>0</v>
      </c>
      <c r="S81" s="401">
        <f t="shared" si="17"/>
        <v>0</v>
      </c>
      <c r="T81" s="401">
        <f t="shared" si="17"/>
        <v>0</v>
      </c>
      <c r="U81" s="401">
        <f t="shared" si="17"/>
        <v>0</v>
      </c>
      <c r="V81" s="401">
        <f t="shared" si="17"/>
        <v>0</v>
      </c>
      <c r="W81" s="401">
        <f t="shared" si="17"/>
        <v>0</v>
      </c>
      <c r="X81" s="401">
        <f t="shared" si="17"/>
        <v>0</v>
      </c>
      <c r="Y81" s="401">
        <f t="shared" si="17"/>
        <v>0</v>
      </c>
      <c r="Z81" s="401">
        <f t="shared" si="17"/>
        <v>0</v>
      </c>
      <c r="AA81" s="401">
        <f t="shared" si="17"/>
        <v>0</v>
      </c>
      <c r="AB81" s="401">
        <f t="shared" si="17"/>
        <v>0</v>
      </c>
      <c r="AC81" s="401">
        <f t="shared" si="17"/>
        <v>0</v>
      </c>
      <c r="AD81" s="488"/>
    </row>
    <row r="82" spans="2:30" ht="14.1" customHeight="1" thickBot="1">
      <c r="B82" s="489"/>
      <c r="C82" s="490"/>
      <c r="D82" s="491"/>
      <c r="E82" s="491"/>
      <c r="F82" s="492"/>
      <c r="G82" s="491"/>
      <c r="H82" s="490"/>
      <c r="I82" s="493"/>
      <c r="J82" s="493"/>
      <c r="K82" s="494"/>
      <c r="L82" s="449"/>
      <c r="M82" s="495"/>
      <c r="O82" s="489"/>
      <c r="P82" s="449"/>
      <c r="Q82" s="491"/>
      <c r="R82" s="449"/>
      <c r="S82" s="449"/>
      <c r="T82" s="449"/>
      <c r="U82" s="449"/>
      <c r="V82" s="449"/>
      <c r="W82" s="449"/>
      <c r="X82" s="449"/>
      <c r="Y82" s="449"/>
      <c r="Z82" s="449"/>
      <c r="AA82" s="449"/>
      <c r="AB82" s="449"/>
      <c r="AC82" s="449"/>
      <c r="AD82" s="495"/>
    </row>
    <row r="84" spans="2:30" ht="14.1" customHeight="1" thickBot="1"/>
    <row r="85" spans="2:30" ht="14.1" customHeight="1">
      <c r="B85" s="496"/>
      <c r="C85" s="497"/>
      <c r="D85" s="498"/>
      <c r="E85" s="498"/>
      <c r="F85" s="499"/>
      <c r="G85" s="498"/>
      <c r="H85" s="498"/>
      <c r="I85" s="500"/>
      <c r="J85" s="500"/>
      <c r="K85" s="498"/>
      <c r="L85" s="453"/>
      <c r="M85" s="501"/>
      <c r="O85" s="460"/>
      <c r="P85" s="448"/>
      <c r="Q85" s="462"/>
      <c r="R85" s="448"/>
      <c r="S85" s="448"/>
      <c r="T85" s="448"/>
      <c r="U85" s="448"/>
      <c r="V85" s="448"/>
      <c r="W85" s="448"/>
      <c r="X85" s="448"/>
      <c r="Y85" s="448"/>
      <c r="Z85" s="448"/>
      <c r="AA85" s="448"/>
      <c r="AB85" s="448"/>
      <c r="AC85" s="448"/>
      <c r="AD85" s="465"/>
    </row>
    <row r="86" spans="2:30" ht="14.1" customHeight="1">
      <c r="B86" s="466"/>
      <c r="C86" s="828">
        <v>3</v>
      </c>
      <c r="D86" s="830">
        <f>+'Objective 3'!B3</f>
        <v>0</v>
      </c>
      <c r="E86" s="467"/>
      <c r="F86" s="828">
        <v>3.1</v>
      </c>
      <c r="G86" s="833">
        <f>+'Objective 3'!D12</f>
        <v>0</v>
      </c>
      <c r="H86" s="467"/>
      <c r="I86" s="146" t="s">
        <v>182</v>
      </c>
      <c r="J86" s="20">
        <f>+'Objective 3'!G12</f>
        <v>0</v>
      </c>
      <c r="K86" s="467"/>
      <c r="L86" s="187">
        <f>+'Objective 3'!Z18</f>
        <v>0</v>
      </c>
      <c r="M86" s="469"/>
      <c r="O86" s="466"/>
      <c r="P86" s="187">
        <f t="shared" ref="P86:P91" si="18">SUM(R86:AC86)</f>
        <v>0</v>
      </c>
      <c r="Q86" s="467"/>
      <c r="R86" s="187">
        <f>+'Objective 3'!AB18</f>
        <v>0</v>
      </c>
      <c r="S86" s="187">
        <f>+'Objective 3'!AC18</f>
        <v>0</v>
      </c>
      <c r="T86" s="187">
        <f>+'Objective 3'!AD18</f>
        <v>0</v>
      </c>
      <c r="U86" s="187">
        <f>+'Objective 3'!AE18</f>
        <v>0</v>
      </c>
      <c r="V86" s="187">
        <f>+'Objective 3'!AF18</f>
        <v>0</v>
      </c>
      <c r="W86" s="187">
        <f>+'Objective 3'!AG18</f>
        <v>0</v>
      </c>
      <c r="X86" s="187">
        <f>+'Objective 3'!AH18</f>
        <v>0</v>
      </c>
      <c r="Y86" s="187">
        <f>+'Objective 3'!AI18</f>
        <v>0</v>
      </c>
      <c r="Z86" s="187">
        <f>+'Objective 3'!AJ18</f>
        <v>0</v>
      </c>
      <c r="AA86" s="187">
        <f>+'Objective 3'!AK18</f>
        <v>0</v>
      </c>
      <c r="AB86" s="187">
        <f>+'Objective 3'!AL18</f>
        <v>0</v>
      </c>
      <c r="AC86" s="187">
        <f>+'Objective 3'!AM18</f>
        <v>0</v>
      </c>
      <c r="AD86" s="469"/>
    </row>
    <row r="87" spans="2:30" s="172" customFormat="1" ht="14.1" customHeight="1">
      <c r="B87" s="466"/>
      <c r="C87" s="705"/>
      <c r="D87" s="707"/>
      <c r="E87" s="467"/>
      <c r="F87" s="835"/>
      <c r="G87" s="834"/>
      <c r="H87" s="467"/>
      <c r="I87" s="146" t="s">
        <v>183</v>
      </c>
      <c r="J87" s="20">
        <f>+'Objective 3'!G20</f>
        <v>0</v>
      </c>
      <c r="K87" s="467"/>
      <c r="L87" s="187">
        <f>+'Objective 3'!Z26</f>
        <v>0</v>
      </c>
      <c r="M87" s="470"/>
      <c r="O87" s="571"/>
      <c r="P87" s="187">
        <f t="shared" si="18"/>
        <v>0</v>
      </c>
      <c r="Q87" s="452"/>
      <c r="R87" s="187">
        <f>+'Objective 3'!AB26</f>
        <v>0</v>
      </c>
      <c r="S87" s="187">
        <f>+'Objective 3'!AC26</f>
        <v>0</v>
      </c>
      <c r="T87" s="187">
        <f>+'Objective 3'!AD26</f>
        <v>0</v>
      </c>
      <c r="U87" s="187">
        <f>+'Objective 3'!AE26</f>
        <v>0</v>
      </c>
      <c r="V87" s="187">
        <f>+'Objective 3'!AF26</f>
        <v>0</v>
      </c>
      <c r="W87" s="187">
        <f>+'Objective 3'!AG26</f>
        <v>0</v>
      </c>
      <c r="X87" s="187">
        <f>+'Objective 3'!AH26</f>
        <v>0</v>
      </c>
      <c r="Y87" s="187">
        <f>+'Objective 3'!AI26</f>
        <v>0</v>
      </c>
      <c r="Z87" s="187">
        <f>+'Objective 3'!AJ26</f>
        <v>0</v>
      </c>
      <c r="AA87" s="187">
        <f>+'Objective 3'!AK26</f>
        <v>0</v>
      </c>
      <c r="AB87" s="187">
        <f>+'Objective 3'!AL26</f>
        <v>0</v>
      </c>
      <c r="AC87" s="187">
        <f>+'Objective 3'!AM26</f>
        <v>0</v>
      </c>
      <c r="AD87" s="470"/>
    </row>
    <row r="88" spans="2:30" s="172" customFormat="1" ht="14.1" customHeight="1">
      <c r="B88" s="466"/>
      <c r="C88" s="705"/>
      <c r="D88" s="707"/>
      <c r="E88" s="467"/>
      <c r="F88" s="835"/>
      <c r="G88" s="834"/>
      <c r="H88" s="467"/>
      <c r="I88" s="146" t="s">
        <v>184</v>
      </c>
      <c r="J88" s="20">
        <f>+'Objective 3'!G28</f>
        <v>0</v>
      </c>
      <c r="K88" s="467"/>
      <c r="L88" s="187">
        <f>+'Objective 3'!Z34</f>
        <v>0</v>
      </c>
      <c r="M88" s="470"/>
      <c r="O88" s="571"/>
      <c r="P88" s="187">
        <f t="shared" si="18"/>
        <v>0</v>
      </c>
      <c r="Q88" s="452"/>
      <c r="R88" s="187">
        <f>+'Objective 3'!AB34</f>
        <v>0</v>
      </c>
      <c r="S88" s="187">
        <f>+'Objective 3'!AC34</f>
        <v>0</v>
      </c>
      <c r="T88" s="187">
        <f>+'Objective 3'!AD34</f>
        <v>0</v>
      </c>
      <c r="U88" s="187">
        <f>+'Objective 3'!AE34</f>
        <v>0</v>
      </c>
      <c r="V88" s="187">
        <f>+'Objective 3'!AF34</f>
        <v>0</v>
      </c>
      <c r="W88" s="187">
        <f>+'Objective 3'!AG34</f>
        <v>0</v>
      </c>
      <c r="X88" s="187">
        <f>+'Objective 3'!AH34</f>
        <v>0</v>
      </c>
      <c r="Y88" s="187">
        <f>+'Objective 3'!AI34</f>
        <v>0</v>
      </c>
      <c r="Z88" s="187">
        <f>+'Objective 3'!AJ34</f>
        <v>0</v>
      </c>
      <c r="AA88" s="187">
        <f>+'Objective 3'!AK34</f>
        <v>0</v>
      </c>
      <c r="AB88" s="187">
        <f>+'Objective 3'!AL34</f>
        <v>0</v>
      </c>
      <c r="AC88" s="187">
        <f>+'Objective 3'!AM34</f>
        <v>0</v>
      </c>
      <c r="AD88" s="470"/>
    </row>
    <row r="89" spans="2:30" s="172" customFormat="1" ht="14.1" customHeight="1">
      <c r="B89" s="466"/>
      <c r="C89" s="705"/>
      <c r="D89" s="707"/>
      <c r="E89" s="467"/>
      <c r="F89" s="835"/>
      <c r="G89" s="834"/>
      <c r="H89" s="467"/>
      <c r="I89" s="146" t="s">
        <v>185</v>
      </c>
      <c r="J89" s="20">
        <f>+'Objective 3'!G36</f>
        <v>0</v>
      </c>
      <c r="K89" s="467"/>
      <c r="L89" s="187">
        <f>+'Objective 3'!Z42</f>
        <v>0</v>
      </c>
      <c r="M89" s="470"/>
      <c r="O89" s="571"/>
      <c r="P89" s="187">
        <f t="shared" si="18"/>
        <v>0</v>
      </c>
      <c r="Q89" s="452"/>
      <c r="R89" s="187">
        <f>+'Objective 3'!AB42</f>
        <v>0</v>
      </c>
      <c r="S89" s="187">
        <f>+'Objective 3'!AC42</f>
        <v>0</v>
      </c>
      <c r="T89" s="187">
        <f>+'Objective 3'!AD42</f>
        <v>0</v>
      </c>
      <c r="U89" s="187">
        <f>+'Objective 3'!AE42</f>
        <v>0</v>
      </c>
      <c r="V89" s="187">
        <f>+'Objective 3'!AF42</f>
        <v>0</v>
      </c>
      <c r="W89" s="187">
        <f>+'Objective 3'!AG42</f>
        <v>0</v>
      </c>
      <c r="X89" s="187">
        <f>+'Objective 3'!AH42</f>
        <v>0</v>
      </c>
      <c r="Y89" s="187">
        <f>+'Objective 3'!AI42</f>
        <v>0</v>
      </c>
      <c r="Z89" s="187">
        <f>+'Objective 3'!AJ42</f>
        <v>0</v>
      </c>
      <c r="AA89" s="187">
        <f>+'Objective 3'!AK42</f>
        <v>0</v>
      </c>
      <c r="AB89" s="187">
        <f>+'Objective 3'!AL42</f>
        <v>0</v>
      </c>
      <c r="AC89" s="187">
        <f>+'Objective 3'!AM42</f>
        <v>0</v>
      </c>
      <c r="AD89" s="470"/>
    </row>
    <row r="90" spans="2:30" s="172" customFormat="1" ht="14.1" customHeight="1">
      <c r="B90" s="466"/>
      <c r="C90" s="705"/>
      <c r="D90" s="707"/>
      <c r="E90" s="467"/>
      <c r="F90" s="835"/>
      <c r="G90" s="834"/>
      <c r="H90" s="467"/>
      <c r="I90" s="146" t="s">
        <v>186</v>
      </c>
      <c r="J90" s="20">
        <f>+'Objective 3'!G44</f>
        <v>0</v>
      </c>
      <c r="K90" s="467"/>
      <c r="L90" s="187">
        <f>+'Objective 3'!Z50</f>
        <v>0</v>
      </c>
      <c r="M90" s="470"/>
      <c r="O90" s="571"/>
      <c r="P90" s="187">
        <f t="shared" si="18"/>
        <v>0</v>
      </c>
      <c r="Q90" s="452"/>
      <c r="R90" s="187">
        <f>+'Objective 3'!AB50</f>
        <v>0</v>
      </c>
      <c r="S90" s="187">
        <f>+'Objective 3'!AC50</f>
        <v>0</v>
      </c>
      <c r="T90" s="187">
        <f>+'Objective 3'!AD50</f>
        <v>0</v>
      </c>
      <c r="U90" s="187">
        <f>+'Objective 3'!AE50</f>
        <v>0</v>
      </c>
      <c r="V90" s="187">
        <f>+'Objective 3'!AF50</f>
        <v>0</v>
      </c>
      <c r="W90" s="187">
        <f>+'Objective 3'!AG50</f>
        <v>0</v>
      </c>
      <c r="X90" s="187">
        <f>+'Objective 3'!AH50</f>
        <v>0</v>
      </c>
      <c r="Y90" s="187">
        <f>+'Objective 3'!AI50</f>
        <v>0</v>
      </c>
      <c r="Z90" s="187">
        <f>+'Objective 3'!AJ50</f>
        <v>0</v>
      </c>
      <c r="AA90" s="187">
        <f>+'Objective 3'!AK50</f>
        <v>0</v>
      </c>
      <c r="AB90" s="187">
        <f>+'Objective 3'!AL50</f>
        <v>0</v>
      </c>
      <c r="AC90" s="187">
        <f>+'Objective 3'!AM50</f>
        <v>0</v>
      </c>
      <c r="AD90" s="470"/>
    </row>
    <row r="91" spans="2:30" s="172" customFormat="1" ht="14.1" customHeight="1">
      <c r="B91" s="466"/>
      <c r="C91" s="705"/>
      <c r="D91" s="707"/>
      <c r="E91" s="467"/>
      <c r="F91" s="835"/>
      <c r="G91" s="834"/>
      <c r="H91" s="467"/>
      <c r="I91" s="146" t="s">
        <v>187</v>
      </c>
      <c r="J91" s="20">
        <f>+'Objective 3'!G52</f>
        <v>0</v>
      </c>
      <c r="K91" s="467"/>
      <c r="L91" s="187">
        <f>+'Objective 3'!Z58</f>
        <v>0</v>
      </c>
      <c r="M91" s="470"/>
      <c r="O91" s="571"/>
      <c r="P91" s="187">
        <f t="shared" si="18"/>
        <v>0</v>
      </c>
      <c r="Q91" s="452"/>
      <c r="R91" s="187">
        <f>+'Objective 3'!AB58</f>
        <v>0</v>
      </c>
      <c r="S91" s="187">
        <f>+'Objective 3'!AC58</f>
        <v>0</v>
      </c>
      <c r="T91" s="187">
        <f>+'Objective 3'!AD58</f>
        <v>0</v>
      </c>
      <c r="U91" s="187">
        <f>+'Objective 3'!AE58</f>
        <v>0</v>
      </c>
      <c r="V91" s="187">
        <f>+'Objective 3'!AF58</f>
        <v>0</v>
      </c>
      <c r="W91" s="187">
        <f>+'Objective 3'!AG58</f>
        <v>0</v>
      </c>
      <c r="X91" s="187">
        <f>+'Objective 3'!AH58</f>
        <v>0</v>
      </c>
      <c r="Y91" s="187">
        <f>+'Objective 3'!AI58</f>
        <v>0</v>
      </c>
      <c r="Z91" s="187">
        <f>+'Objective 3'!AJ58</f>
        <v>0</v>
      </c>
      <c r="AA91" s="187">
        <f>+'Objective 3'!AK58</f>
        <v>0</v>
      </c>
      <c r="AB91" s="187">
        <f>+'Objective 3'!AL58</f>
        <v>0</v>
      </c>
      <c r="AC91" s="187">
        <f>+'Objective 3'!AM58</f>
        <v>0</v>
      </c>
      <c r="AD91" s="470"/>
    </row>
    <row r="92" spans="2:30" ht="14.1" customHeight="1">
      <c r="B92" s="466"/>
      <c r="C92" s="705"/>
      <c r="D92" s="707"/>
      <c r="E92" s="467"/>
      <c r="F92" s="832"/>
      <c r="G92" s="834"/>
      <c r="H92" s="467"/>
      <c r="I92" s="163"/>
      <c r="J92" s="162"/>
      <c r="K92" s="467"/>
      <c r="L92" s="396">
        <f>SUM(L86:L91)</f>
        <v>0</v>
      </c>
      <c r="M92" s="469"/>
      <c r="O92" s="466"/>
      <c r="P92" s="396">
        <f>SUM(P86:P91)</f>
        <v>0</v>
      </c>
      <c r="Q92" s="467"/>
      <c r="R92" s="396">
        <f t="shared" ref="R92:AC92" si="19">SUM(R86:R91)</f>
        <v>0</v>
      </c>
      <c r="S92" s="396">
        <f t="shared" si="19"/>
        <v>0</v>
      </c>
      <c r="T92" s="396">
        <f t="shared" si="19"/>
        <v>0</v>
      </c>
      <c r="U92" s="396">
        <f t="shared" si="19"/>
        <v>0</v>
      </c>
      <c r="V92" s="396">
        <f t="shared" si="19"/>
        <v>0</v>
      </c>
      <c r="W92" s="396">
        <f t="shared" si="19"/>
        <v>0</v>
      </c>
      <c r="X92" s="396">
        <f t="shared" si="19"/>
        <v>0</v>
      </c>
      <c r="Y92" s="396">
        <f t="shared" si="19"/>
        <v>0</v>
      </c>
      <c r="Z92" s="396">
        <f t="shared" si="19"/>
        <v>0</v>
      </c>
      <c r="AA92" s="396">
        <f t="shared" si="19"/>
        <v>0</v>
      </c>
      <c r="AB92" s="396">
        <f t="shared" si="19"/>
        <v>0</v>
      </c>
      <c r="AC92" s="396">
        <f t="shared" si="19"/>
        <v>0</v>
      </c>
      <c r="AD92" s="469"/>
    </row>
    <row r="93" spans="2:30" ht="8.1" customHeight="1" collapsed="1">
      <c r="B93" s="466"/>
      <c r="C93" s="705"/>
      <c r="D93" s="707"/>
      <c r="E93" s="467"/>
      <c r="F93" s="471"/>
      <c r="G93" s="472"/>
      <c r="H93" s="467"/>
      <c r="I93" s="473"/>
      <c r="J93" s="474"/>
      <c r="K93" s="467"/>
      <c r="L93" s="450"/>
      <c r="M93" s="469"/>
      <c r="O93" s="466"/>
      <c r="P93" s="450"/>
      <c r="Q93" s="467"/>
      <c r="R93" s="450"/>
      <c r="S93" s="450"/>
      <c r="T93" s="450"/>
      <c r="U93" s="450"/>
      <c r="V93" s="450"/>
      <c r="W93" s="450"/>
      <c r="X93" s="450"/>
      <c r="Y93" s="450"/>
      <c r="Z93" s="450"/>
      <c r="AA93" s="450"/>
      <c r="AB93" s="450"/>
      <c r="AC93" s="450"/>
      <c r="AD93" s="469"/>
    </row>
    <row r="94" spans="2:30" ht="14.1" customHeight="1">
      <c r="B94" s="466"/>
      <c r="C94" s="705"/>
      <c r="D94" s="707"/>
      <c r="E94" s="467"/>
      <c r="F94" s="828">
        <v>3.2</v>
      </c>
      <c r="G94" s="833">
        <f>+'Objective 3'!D67</f>
        <v>0</v>
      </c>
      <c r="H94" s="467"/>
      <c r="I94" s="146" t="s">
        <v>188</v>
      </c>
      <c r="J94" s="20">
        <f>+'Objective 3'!G67</f>
        <v>0</v>
      </c>
      <c r="K94" s="467"/>
      <c r="L94" s="187">
        <f>+'Objective 3'!Z73</f>
        <v>0</v>
      </c>
      <c r="M94" s="469"/>
      <c r="O94" s="466"/>
      <c r="P94" s="187">
        <f t="shared" ref="P94:P99" si="20">SUM(R94:AC94)</f>
        <v>0</v>
      </c>
      <c r="Q94" s="467"/>
      <c r="R94" s="187">
        <f>+'Objective 3'!AB73</f>
        <v>0</v>
      </c>
      <c r="S94" s="187">
        <f>+'Objective 3'!AC73</f>
        <v>0</v>
      </c>
      <c r="T94" s="187">
        <f>+'Objective 3'!AD73</f>
        <v>0</v>
      </c>
      <c r="U94" s="187">
        <f>+'Objective 3'!AE73</f>
        <v>0</v>
      </c>
      <c r="V94" s="187">
        <f>+'Objective 3'!AF73</f>
        <v>0</v>
      </c>
      <c r="W94" s="187">
        <f>+'Objective 3'!AG73</f>
        <v>0</v>
      </c>
      <c r="X94" s="187">
        <f>+'Objective 3'!AH73</f>
        <v>0</v>
      </c>
      <c r="Y94" s="187">
        <f>+'Objective 3'!AI73</f>
        <v>0</v>
      </c>
      <c r="Z94" s="187">
        <f>+'Objective 3'!AJ73</f>
        <v>0</v>
      </c>
      <c r="AA94" s="187">
        <f>+'Objective 3'!AK73</f>
        <v>0</v>
      </c>
      <c r="AB94" s="187">
        <f>+'Objective 3'!AL73</f>
        <v>0</v>
      </c>
      <c r="AC94" s="187">
        <f>+'Objective 3'!AM73</f>
        <v>0</v>
      </c>
      <c r="AD94" s="469"/>
    </row>
    <row r="95" spans="2:30" s="172" customFormat="1" ht="14.1" customHeight="1">
      <c r="B95" s="466"/>
      <c r="C95" s="705"/>
      <c r="D95" s="707"/>
      <c r="E95" s="467"/>
      <c r="F95" s="835"/>
      <c r="G95" s="834"/>
      <c r="H95" s="467"/>
      <c r="I95" s="146" t="s">
        <v>189</v>
      </c>
      <c r="J95" s="20">
        <f>+'Objective 3'!G75</f>
        <v>0</v>
      </c>
      <c r="K95" s="467"/>
      <c r="L95" s="187">
        <f>+'Objective 3'!Z81</f>
        <v>0</v>
      </c>
      <c r="M95" s="470"/>
      <c r="O95" s="571"/>
      <c r="P95" s="187">
        <f t="shared" si="20"/>
        <v>0</v>
      </c>
      <c r="Q95" s="452"/>
      <c r="R95" s="187">
        <f>+'Objective 3'!AB81</f>
        <v>0</v>
      </c>
      <c r="S95" s="187">
        <f>+'Objective 3'!AC81</f>
        <v>0</v>
      </c>
      <c r="T95" s="187">
        <f>+'Objective 3'!AD81</f>
        <v>0</v>
      </c>
      <c r="U95" s="187">
        <f>+'Objective 3'!AE81</f>
        <v>0</v>
      </c>
      <c r="V95" s="187">
        <f>+'Objective 3'!AF81</f>
        <v>0</v>
      </c>
      <c r="W95" s="187">
        <f>+'Objective 3'!AG81</f>
        <v>0</v>
      </c>
      <c r="X95" s="187">
        <f>+'Objective 3'!AH81</f>
        <v>0</v>
      </c>
      <c r="Y95" s="187">
        <f>+'Objective 3'!AI81</f>
        <v>0</v>
      </c>
      <c r="Z95" s="187">
        <f>+'Objective 3'!AJ81</f>
        <v>0</v>
      </c>
      <c r="AA95" s="187">
        <f>+'Objective 3'!AK81</f>
        <v>0</v>
      </c>
      <c r="AB95" s="187">
        <f>+'Objective 3'!AL81</f>
        <v>0</v>
      </c>
      <c r="AC95" s="187">
        <f>+'Objective 3'!AM81</f>
        <v>0</v>
      </c>
      <c r="AD95" s="470"/>
    </row>
    <row r="96" spans="2:30" s="172" customFormat="1" ht="14.1" customHeight="1">
      <c r="B96" s="466"/>
      <c r="C96" s="705"/>
      <c r="D96" s="707"/>
      <c r="E96" s="467"/>
      <c r="F96" s="835"/>
      <c r="G96" s="834"/>
      <c r="H96" s="467"/>
      <c r="I96" s="146" t="s">
        <v>190</v>
      </c>
      <c r="J96" s="20">
        <f>+'Objective 3'!G83</f>
        <v>0</v>
      </c>
      <c r="K96" s="467"/>
      <c r="L96" s="187">
        <f>+'Objective 3'!Z89</f>
        <v>0</v>
      </c>
      <c r="M96" s="470"/>
      <c r="O96" s="571"/>
      <c r="P96" s="187">
        <f t="shared" si="20"/>
        <v>0</v>
      </c>
      <c r="Q96" s="452"/>
      <c r="R96" s="187">
        <f>+'Objective 3'!AB89</f>
        <v>0</v>
      </c>
      <c r="S96" s="187">
        <f>+'Objective 3'!AC89</f>
        <v>0</v>
      </c>
      <c r="T96" s="187">
        <f>+'Objective 3'!AD89</f>
        <v>0</v>
      </c>
      <c r="U96" s="187">
        <f>+'Objective 3'!AE89</f>
        <v>0</v>
      </c>
      <c r="V96" s="187">
        <f>+'Objective 3'!AF89</f>
        <v>0</v>
      </c>
      <c r="W96" s="187">
        <f>+'Objective 3'!AG89</f>
        <v>0</v>
      </c>
      <c r="X96" s="187">
        <f>+'Objective 3'!AH89</f>
        <v>0</v>
      </c>
      <c r="Y96" s="187">
        <f>+'Objective 3'!AI89</f>
        <v>0</v>
      </c>
      <c r="Z96" s="187">
        <f>+'Objective 3'!AJ89</f>
        <v>0</v>
      </c>
      <c r="AA96" s="187">
        <f>+'Objective 3'!AK89</f>
        <v>0</v>
      </c>
      <c r="AB96" s="187">
        <f>+'Objective 3'!AL89</f>
        <v>0</v>
      </c>
      <c r="AC96" s="187">
        <f>+'Objective 3'!AM89</f>
        <v>0</v>
      </c>
      <c r="AD96" s="470"/>
    </row>
    <row r="97" spans="2:30" s="172" customFormat="1" ht="14.1" customHeight="1">
      <c r="B97" s="466"/>
      <c r="C97" s="705"/>
      <c r="D97" s="707"/>
      <c r="E97" s="467"/>
      <c r="F97" s="835"/>
      <c r="G97" s="834"/>
      <c r="H97" s="467"/>
      <c r="I97" s="146" t="s">
        <v>191</v>
      </c>
      <c r="J97" s="20">
        <f>+'Objective 3'!G91</f>
        <v>0</v>
      </c>
      <c r="K97" s="467"/>
      <c r="L97" s="187">
        <f>+'Objective 3'!Z97</f>
        <v>0</v>
      </c>
      <c r="M97" s="470"/>
      <c r="O97" s="571"/>
      <c r="P97" s="187">
        <f t="shared" si="20"/>
        <v>0</v>
      </c>
      <c r="Q97" s="452"/>
      <c r="R97" s="187">
        <f>+'Objective 3'!AB97</f>
        <v>0</v>
      </c>
      <c r="S97" s="187">
        <f>+'Objective 3'!AC97</f>
        <v>0</v>
      </c>
      <c r="T97" s="187">
        <f>+'Objective 3'!AD97</f>
        <v>0</v>
      </c>
      <c r="U97" s="187">
        <f>+'Objective 3'!AE97</f>
        <v>0</v>
      </c>
      <c r="V97" s="187">
        <f>+'Objective 3'!AF97</f>
        <v>0</v>
      </c>
      <c r="W97" s="187">
        <f>+'Objective 3'!AG97</f>
        <v>0</v>
      </c>
      <c r="X97" s="187">
        <f>+'Objective 3'!AH97</f>
        <v>0</v>
      </c>
      <c r="Y97" s="187">
        <f>+'Objective 3'!AI97</f>
        <v>0</v>
      </c>
      <c r="Z97" s="187">
        <f>+'Objective 3'!AJ97</f>
        <v>0</v>
      </c>
      <c r="AA97" s="187">
        <f>+'Objective 3'!AK97</f>
        <v>0</v>
      </c>
      <c r="AB97" s="187">
        <f>+'Objective 3'!AL97</f>
        <v>0</v>
      </c>
      <c r="AC97" s="187">
        <f>+'Objective 3'!AM97</f>
        <v>0</v>
      </c>
      <c r="AD97" s="470"/>
    </row>
    <row r="98" spans="2:30" s="172" customFormat="1" ht="14.1" customHeight="1">
      <c r="B98" s="466"/>
      <c r="C98" s="705"/>
      <c r="D98" s="707"/>
      <c r="E98" s="467"/>
      <c r="F98" s="835"/>
      <c r="G98" s="834"/>
      <c r="H98" s="467"/>
      <c r="I98" s="146" t="s">
        <v>192</v>
      </c>
      <c r="J98" s="20">
        <f>+'Objective 3'!G99</f>
        <v>0</v>
      </c>
      <c r="K98" s="467"/>
      <c r="L98" s="187">
        <f>+'Objective 3'!Z105</f>
        <v>0</v>
      </c>
      <c r="M98" s="470"/>
      <c r="O98" s="571"/>
      <c r="P98" s="187">
        <f t="shared" si="20"/>
        <v>0</v>
      </c>
      <c r="Q98" s="452"/>
      <c r="R98" s="187">
        <f>+'Objective 3'!AB105</f>
        <v>0</v>
      </c>
      <c r="S98" s="187">
        <f>+'Objective 3'!AC105</f>
        <v>0</v>
      </c>
      <c r="T98" s="187">
        <f>+'Objective 3'!AD105</f>
        <v>0</v>
      </c>
      <c r="U98" s="187">
        <f>+'Objective 3'!AE105</f>
        <v>0</v>
      </c>
      <c r="V98" s="187">
        <f>+'Objective 3'!AF105</f>
        <v>0</v>
      </c>
      <c r="W98" s="187">
        <f>+'Objective 3'!AG105</f>
        <v>0</v>
      </c>
      <c r="X98" s="187">
        <f>+'Objective 3'!AH105</f>
        <v>0</v>
      </c>
      <c r="Y98" s="187">
        <f>+'Objective 3'!AI105</f>
        <v>0</v>
      </c>
      <c r="Z98" s="187">
        <f>+'Objective 3'!AJ105</f>
        <v>0</v>
      </c>
      <c r="AA98" s="187">
        <f>+'Objective 3'!AK105</f>
        <v>0</v>
      </c>
      <c r="AB98" s="187">
        <f>+'Objective 3'!AL105</f>
        <v>0</v>
      </c>
      <c r="AC98" s="187">
        <f>+'Objective 3'!AM105</f>
        <v>0</v>
      </c>
      <c r="AD98" s="470"/>
    </row>
    <row r="99" spans="2:30" s="172" customFormat="1" ht="14.1" customHeight="1">
      <c r="B99" s="466"/>
      <c r="C99" s="705"/>
      <c r="D99" s="707"/>
      <c r="E99" s="467"/>
      <c r="F99" s="835"/>
      <c r="G99" s="834"/>
      <c r="H99" s="467"/>
      <c r="I99" s="146" t="s">
        <v>193</v>
      </c>
      <c r="J99" s="20">
        <f>+'Objective 3'!G107</f>
        <v>0</v>
      </c>
      <c r="K99" s="467"/>
      <c r="L99" s="187">
        <f>+'Objective 3'!Z113</f>
        <v>0</v>
      </c>
      <c r="M99" s="470"/>
      <c r="O99" s="571"/>
      <c r="P99" s="187">
        <f t="shared" si="20"/>
        <v>0</v>
      </c>
      <c r="Q99" s="452"/>
      <c r="R99" s="187">
        <f>+'Objective 3'!AB113</f>
        <v>0</v>
      </c>
      <c r="S99" s="187">
        <f>+'Objective 3'!AC113</f>
        <v>0</v>
      </c>
      <c r="T99" s="187">
        <f>+'Objective 3'!AD113</f>
        <v>0</v>
      </c>
      <c r="U99" s="187">
        <f>+'Objective 3'!AE113</f>
        <v>0</v>
      </c>
      <c r="V99" s="187">
        <f>+'Objective 3'!AF113</f>
        <v>0</v>
      </c>
      <c r="W99" s="187">
        <f>+'Objective 3'!AG113</f>
        <v>0</v>
      </c>
      <c r="X99" s="187">
        <f>+'Objective 3'!AH113</f>
        <v>0</v>
      </c>
      <c r="Y99" s="187">
        <f>+'Objective 3'!AI113</f>
        <v>0</v>
      </c>
      <c r="Z99" s="187">
        <f>+'Objective 3'!AJ113</f>
        <v>0</v>
      </c>
      <c r="AA99" s="187">
        <f>+'Objective 3'!AK113</f>
        <v>0</v>
      </c>
      <c r="AB99" s="187">
        <f>+'Objective 3'!AL113</f>
        <v>0</v>
      </c>
      <c r="AC99" s="187">
        <f>+'Objective 3'!AM113</f>
        <v>0</v>
      </c>
      <c r="AD99" s="470"/>
    </row>
    <row r="100" spans="2:30" ht="14.1" customHeight="1">
      <c r="B100" s="466"/>
      <c r="C100" s="705"/>
      <c r="D100" s="707"/>
      <c r="E100" s="467"/>
      <c r="F100" s="832"/>
      <c r="G100" s="834"/>
      <c r="H100" s="467"/>
      <c r="I100" s="163"/>
      <c r="J100" s="162"/>
      <c r="K100" s="467"/>
      <c r="L100" s="396">
        <f>SUM(L94:L99)</f>
        <v>0</v>
      </c>
      <c r="M100" s="469"/>
      <c r="O100" s="466"/>
      <c r="P100" s="396">
        <f>SUM(P94:P99)</f>
        <v>0</v>
      </c>
      <c r="Q100" s="467"/>
      <c r="R100" s="396">
        <f t="shared" ref="R100:AC100" si="21">SUM(R94:R99)</f>
        <v>0</v>
      </c>
      <c r="S100" s="396">
        <f t="shared" si="21"/>
        <v>0</v>
      </c>
      <c r="T100" s="396">
        <f t="shared" si="21"/>
        <v>0</v>
      </c>
      <c r="U100" s="396">
        <f t="shared" si="21"/>
        <v>0</v>
      </c>
      <c r="V100" s="396">
        <f t="shared" si="21"/>
        <v>0</v>
      </c>
      <c r="W100" s="396">
        <f t="shared" si="21"/>
        <v>0</v>
      </c>
      <c r="X100" s="396">
        <f t="shared" si="21"/>
        <v>0</v>
      </c>
      <c r="Y100" s="396">
        <f t="shared" si="21"/>
        <v>0</v>
      </c>
      <c r="Z100" s="396">
        <f t="shared" si="21"/>
        <v>0</v>
      </c>
      <c r="AA100" s="396">
        <f t="shared" si="21"/>
        <v>0</v>
      </c>
      <c r="AB100" s="396">
        <f t="shared" si="21"/>
        <v>0</v>
      </c>
      <c r="AC100" s="396">
        <f t="shared" si="21"/>
        <v>0</v>
      </c>
      <c r="AD100" s="469"/>
    </row>
    <row r="101" spans="2:30" ht="8.1" customHeight="1" collapsed="1">
      <c r="B101" s="466"/>
      <c r="C101" s="705"/>
      <c r="D101" s="707"/>
      <c r="E101" s="467"/>
      <c r="F101" s="471"/>
      <c r="G101" s="472"/>
      <c r="H101" s="467"/>
      <c r="I101" s="473"/>
      <c r="J101" s="474"/>
      <c r="K101" s="467"/>
      <c r="L101" s="450"/>
      <c r="M101" s="469"/>
      <c r="O101" s="466"/>
      <c r="P101" s="450"/>
      <c r="Q101" s="467"/>
      <c r="R101" s="450"/>
      <c r="S101" s="450"/>
      <c r="T101" s="450"/>
      <c r="U101" s="450"/>
      <c r="V101" s="450"/>
      <c r="W101" s="450"/>
      <c r="X101" s="450"/>
      <c r="Y101" s="450"/>
      <c r="Z101" s="450"/>
      <c r="AA101" s="450"/>
      <c r="AB101" s="450"/>
      <c r="AC101" s="450"/>
      <c r="AD101" s="469"/>
    </row>
    <row r="102" spans="2:30" ht="14.1" customHeight="1">
      <c r="B102" s="466"/>
      <c r="C102" s="705"/>
      <c r="D102" s="707"/>
      <c r="E102" s="467"/>
      <c r="F102" s="828">
        <v>3.3</v>
      </c>
      <c r="G102" s="833">
        <f>+'Objective 3'!D122</f>
        <v>0</v>
      </c>
      <c r="H102" s="467"/>
      <c r="I102" s="146" t="s">
        <v>180</v>
      </c>
      <c r="J102" s="20">
        <f>+'Objective 3'!G122</f>
        <v>0</v>
      </c>
      <c r="K102" s="467"/>
      <c r="L102" s="187">
        <f>+'Objective 3'!Z128</f>
        <v>0</v>
      </c>
      <c r="M102" s="469"/>
      <c r="O102" s="466"/>
      <c r="P102" s="187">
        <f t="shared" ref="P102:P107" si="22">SUM(R102:AC102)</f>
        <v>0</v>
      </c>
      <c r="Q102" s="467"/>
      <c r="R102" s="187">
        <f>+'Objective 3'!AB128</f>
        <v>0</v>
      </c>
      <c r="S102" s="187">
        <f>+'Objective 3'!AC128</f>
        <v>0</v>
      </c>
      <c r="T102" s="187">
        <f>+'Objective 3'!AD128</f>
        <v>0</v>
      </c>
      <c r="U102" s="187">
        <f>+'Objective 3'!AE128</f>
        <v>0</v>
      </c>
      <c r="V102" s="187">
        <f>+'Objective 3'!AF128</f>
        <v>0</v>
      </c>
      <c r="W102" s="187">
        <f>+'Objective 3'!AG128</f>
        <v>0</v>
      </c>
      <c r="X102" s="187">
        <f>+'Objective 3'!AH128</f>
        <v>0</v>
      </c>
      <c r="Y102" s="187">
        <f>+'Objective 3'!AI128</f>
        <v>0</v>
      </c>
      <c r="Z102" s="187">
        <f>+'Objective 3'!AJ128</f>
        <v>0</v>
      </c>
      <c r="AA102" s="187">
        <f>+'Objective 3'!AK128</f>
        <v>0</v>
      </c>
      <c r="AB102" s="187">
        <f>+'Objective 3'!AL128</f>
        <v>0</v>
      </c>
      <c r="AC102" s="187">
        <f>+'Objective 3'!AM128</f>
        <v>0</v>
      </c>
      <c r="AD102" s="469"/>
    </row>
    <row r="103" spans="2:30" s="172" customFormat="1" ht="14.1" customHeight="1">
      <c r="B103" s="466"/>
      <c r="C103" s="705"/>
      <c r="D103" s="707"/>
      <c r="E103" s="467"/>
      <c r="F103" s="835"/>
      <c r="G103" s="834"/>
      <c r="H103" s="467"/>
      <c r="I103" s="146" t="s">
        <v>181</v>
      </c>
      <c r="J103" s="20">
        <f>+'Objective 3'!G130</f>
        <v>0</v>
      </c>
      <c r="K103" s="467"/>
      <c r="L103" s="187">
        <f>+'Objective 3'!Z136</f>
        <v>0</v>
      </c>
      <c r="M103" s="470"/>
      <c r="O103" s="571"/>
      <c r="P103" s="187">
        <f t="shared" si="22"/>
        <v>0</v>
      </c>
      <c r="Q103" s="452"/>
      <c r="R103" s="187">
        <f>+'Objective 3'!AB136</f>
        <v>0</v>
      </c>
      <c r="S103" s="187">
        <f>+'Objective 3'!AC136</f>
        <v>0</v>
      </c>
      <c r="T103" s="187">
        <f>+'Objective 3'!AD136</f>
        <v>0</v>
      </c>
      <c r="U103" s="187">
        <f>+'Objective 3'!AE136</f>
        <v>0</v>
      </c>
      <c r="V103" s="187">
        <f>+'Objective 3'!AF136</f>
        <v>0</v>
      </c>
      <c r="W103" s="187">
        <f>+'Objective 3'!AG136</f>
        <v>0</v>
      </c>
      <c r="X103" s="187">
        <f>+'Objective 3'!AH136</f>
        <v>0</v>
      </c>
      <c r="Y103" s="187">
        <f>+'Objective 3'!AI136</f>
        <v>0</v>
      </c>
      <c r="Z103" s="187">
        <f>+'Objective 3'!AJ136</f>
        <v>0</v>
      </c>
      <c r="AA103" s="187">
        <f>+'Objective 3'!AK136</f>
        <v>0</v>
      </c>
      <c r="AB103" s="187">
        <f>+'Objective 3'!AL136</f>
        <v>0</v>
      </c>
      <c r="AC103" s="187">
        <f>+'Objective 3'!AM136</f>
        <v>0</v>
      </c>
      <c r="AD103" s="470"/>
    </row>
    <row r="104" spans="2:30" s="172" customFormat="1" ht="14.1" customHeight="1">
      <c r="B104" s="466"/>
      <c r="C104" s="705"/>
      <c r="D104" s="707"/>
      <c r="E104" s="467"/>
      <c r="F104" s="835"/>
      <c r="G104" s="834"/>
      <c r="H104" s="467"/>
      <c r="I104" s="146" t="s">
        <v>194</v>
      </c>
      <c r="J104" s="20">
        <f>+'Objective 3'!G138</f>
        <v>0</v>
      </c>
      <c r="K104" s="467"/>
      <c r="L104" s="187">
        <f>+'Objective 3'!Z144</f>
        <v>0</v>
      </c>
      <c r="M104" s="470"/>
      <c r="O104" s="571"/>
      <c r="P104" s="187">
        <f t="shared" si="22"/>
        <v>0</v>
      </c>
      <c r="Q104" s="452"/>
      <c r="R104" s="187">
        <f>+'Objective 3'!AB144</f>
        <v>0</v>
      </c>
      <c r="S104" s="187">
        <f>+'Objective 3'!AC144</f>
        <v>0</v>
      </c>
      <c r="T104" s="187">
        <f>+'Objective 3'!AD144</f>
        <v>0</v>
      </c>
      <c r="U104" s="187">
        <f>+'Objective 3'!AE144</f>
        <v>0</v>
      </c>
      <c r="V104" s="187">
        <f>+'Objective 3'!AF144</f>
        <v>0</v>
      </c>
      <c r="W104" s="187">
        <f>+'Objective 3'!AG144</f>
        <v>0</v>
      </c>
      <c r="X104" s="187">
        <f>+'Objective 3'!AH144</f>
        <v>0</v>
      </c>
      <c r="Y104" s="187">
        <f>+'Objective 3'!AI144</f>
        <v>0</v>
      </c>
      <c r="Z104" s="187">
        <f>+'Objective 3'!AJ144</f>
        <v>0</v>
      </c>
      <c r="AA104" s="187">
        <f>+'Objective 3'!AK144</f>
        <v>0</v>
      </c>
      <c r="AB104" s="187">
        <f>+'Objective 3'!AL144</f>
        <v>0</v>
      </c>
      <c r="AC104" s="187">
        <f>+'Objective 3'!AM144</f>
        <v>0</v>
      </c>
      <c r="AD104" s="470"/>
    </row>
    <row r="105" spans="2:30" s="172" customFormat="1" ht="14.1" customHeight="1">
      <c r="B105" s="466"/>
      <c r="C105" s="705"/>
      <c r="D105" s="707"/>
      <c r="E105" s="467"/>
      <c r="F105" s="835"/>
      <c r="G105" s="834"/>
      <c r="H105" s="467"/>
      <c r="I105" s="146" t="s">
        <v>195</v>
      </c>
      <c r="J105" s="20">
        <f>+'Objective 3'!G146</f>
        <v>0</v>
      </c>
      <c r="K105" s="467"/>
      <c r="L105" s="187">
        <f>+'Objective 3'!Z152</f>
        <v>0</v>
      </c>
      <c r="M105" s="470"/>
      <c r="O105" s="571"/>
      <c r="P105" s="187">
        <f t="shared" si="22"/>
        <v>0</v>
      </c>
      <c r="Q105" s="452"/>
      <c r="R105" s="187">
        <f>+'Objective 3'!AB152</f>
        <v>0</v>
      </c>
      <c r="S105" s="187">
        <f>+'Objective 3'!AC152</f>
        <v>0</v>
      </c>
      <c r="T105" s="187">
        <f>+'Objective 3'!AD152</f>
        <v>0</v>
      </c>
      <c r="U105" s="187">
        <f>+'Objective 3'!AE152</f>
        <v>0</v>
      </c>
      <c r="V105" s="187">
        <f>+'Objective 3'!AF152</f>
        <v>0</v>
      </c>
      <c r="W105" s="187">
        <f>+'Objective 3'!AG152</f>
        <v>0</v>
      </c>
      <c r="X105" s="187">
        <f>+'Objective 3'!AH152</f>
        <v>0</v>
      </c>
      <c r="Y105" s="187">
        <f>+'Objective 3'!AI152</f>
        <v>0</v>
      </c>
      <c r="Z105" s="187">
        <f>+'Objective 3'!AJ152</f>
        <v>0</v>
      </c>
      <c r="AA105" s="187">
        <f>+'Objective 3'!AK152</f>
        <v>0</v>
      </c>
      <c r="AB105" s="187">
        <f>+'Objective 3'!AL152</f>
        <v>0</v>
      </c>
      <c r="AC105" s="187">
        <f>+'Objective 3'!AM152</f>
        <v>0</v>
      </c>
      <c r="AD105" s="470"/>
    </row>
    <row r="106" spans="2:30" s="172" customFormat="1" ht="14.1" customHeight="1">
      <c r="B106" s="466"/>
      <c r="C106" s="705"/>
      <c r="D106" s="707"/>
      <c r="E106" s="467"/>
      <c r="F106" s="835"/>
      <c r="G106" s="834"/>
      <c r="H106" s="467"/>
      <c r="I106" s="146" t="s">
        <v>196</v>
      </c>
      <c r="J106" s="20">
        <f>+'Objective 3'!G154</f>
        <v>0</v>
      </c>
      <c r="K106" s="467"/>
      <c r="L106" s="187">
        <f>+'Objective 3'!Z160</f>
        <v>0</v>
      </c>
      <c r="M106" s="470"/>
      <c r="O106" s="571"/>
      <c r="P106" s="187">
        <f t="shared" si="22"/>
        <v>0</v>
      </c>
      <c r="Q106" s="452"/>
      <c r="R106" s="187">
        <f>+'Objective 3'!AB160</f>
        <v>0</v>
      </c>
      <c r="S106" s="187">
        <f>+'Objective 3'!AC160</f>
        <v>0</v>
      </c>
      <c r="T106" s="187">
        <f>+'Objective 3'!AD160</f>
        <v>0</v>
      </c>
      <c r="U106" s="187">
        <f>+'Objective 3'!AE160</f>
        <v>0</v>
      </c>
      <c r="V106" s="187">
        <f>+'Objective 3'!AF160</f>
        <v>0</v>
      </c>
      <c r="W106" s="187">
        <f>+'Objective 3'!AG160</f>
        <v>0</v>
      </c>
      <c r="X106" s="187">
        <f>+'Objective 3'!AH160</f>
        <v>0</v>
      </c>
      <c r="Y106" s="187">
        <f>+'Objective 3'!AI160</f>
        <v>0</v>
      </c>
      <c r="Z106" s="187">
        <f>+'Objective 3'!AJ160</f>
        <v>0</v>
      </c>
      <c r="AA106" s="187">
        <f>+'Objective 3'!AK160</f>
        <v>0</v>
      </c>
      <c r="AB106" s="187">
        <f>+'Objective 3'!AL160</f>
        <v>0</v>
      </c>
      <c r="AC106" s="187">
        <f>+'Objective 3'!AM160</f>
        <v>0</v>
      </c>
      <c r="AD106" s="470"/>
    </row>
    <row r="107" spans="2:30" s="172" customFormat="1" ht="14.1" customHeight="1">
      <c r="B107" s="466"/>
      <c r="C107" s="705"/>
      <c r="D107" s="707"/>
      <c r="E107" s="467"/>
      <c r="F107" s="835"/>
      <c r="G107" s="834"/>
      <c r="H107" s="467"/>
      <c r="I107" s="146" t="s">
        <v>197</v>
      </c>
      <c r="J107" s="20">
        <f>+'Objective 3'!G162</f>
        <v>0</v>
      </c>
      <c r="K107" s="467"/>
      <c r="L107" s="187">
        <f>+'Objective 3'!Z168</f>
        <v>0</v>
      </c>
      <c r="M107" s="470"/>
      <c r="O107" s="571"/>
      <c r="P107" s="187">
        <f t="shared" si="22"/>
        <v>0</v>
      </c>
      <c r="Q107" s="452"/>
      <c r="R107" s="187">
        <f>+'Objective 3'!AB168</f>
        <v>0</v>
      </c>
      <c r="S107" s="187">
        <f>+'Objective 3'!AC168</f>
        <v>0</v>
      </c>
      <c r="T107" s="187">
        <f>+'Objective 3'!AD168</f>
        <v>0</v>
      </c>
      <c r="U107" s="187">
        <f>+'Objective 3'!AE168</f>
        <v>0</v>
      </c>
      <c r="V107" s="187">
        <f>+'Objective 3'!AF168</f>
        <v>0</v>
      </c>
      <c r="W107" s="187">
        <f>+'Objective 3'!AG168</f>
        <v>0</v>
      </c>
      <c r="X107" s="187">
        <f>+'Objective 3'!AH168</f>
        <v>0</v>
      </c>
      <c r="Y107" s="187">
        <f>+'Objective 3'!AI168</f>
        <v>0</v>
      </c>
      <c r="Z107" s="187">
        <f>+'Objective 3'!AJ168</f>
        <v>0</v>
      </c>
      <c r="AA107" s="187">
        <f>+'Objective 3'!AK168</f>
        <v>0</v>
      </c>
      <c r="AB107" s="187">
        <f>+'Objective 3'!AL168</f>
        <v>0</v>
      </c>
      <c r="AC107" s="187">
        <f>+'Objective 3'!AM168</f>
        <v>0</v>
      </c>
      <c r="AD107" s="470"/>
    </row>
    <row r="108" spans="2:30" ht="14.1" customHeight="1">
      <c r="B108" s="466"/>
      <c r="C108" s="705"/>
      <c r="D108" s="707"/>
      <c r="E108" s="467"/>
      <c r="F108" s="832"/>
      <c r="G108" s="834"/>
      <c r="H108" s="467"/>
      <c r="I108" s="163"/>
      <c r="J108" s="162"/>
      <c r="K108" s="467"/>
      <c r="L108" s="396">
        <f>SUM(L102:L107)</f>
        <v>0</v>
      </c>
      <c r="M108" s="469"/>
      <c r="O108" s="466"/>
      <c r="P108" s="396">
        <f>SUM(P102:P107)</f>
        <v>0</v>
      </c>
      <c r="Q108" s="467"/>
      <c r="R108" s="396">
        <f t="shared" ref="R108:AC108" si="23">SUM(R102:R107)</f>
        <v>0</v>
      </c>
      <c r="S108" s="396">
        <f t="shared" si="23"/>
        <v>0</v>
      </c>
      <c r="T108" s="396">
        <f t="shared" si="23"/>
        <v>0</v>
      </c>
      <c r="U108" s="396">
        <f t="shared" si="23"/>
        <v>0</v>
      </c>
      <c r="V108" s="396">
        <f t="shared" si="23"/>
        <v>0</v>
      </c>
      <c r="W108" s="396">
        <f t="shared" si="23"/>
        <v>0</v>
      </c>
      <c r="X108" s="396">
        <f t="shared" si="23"/>
        <v>0</v>
      </c>
      <c r="Y108" s="396">
        <f t="shared" si="23"/>
        <v>0</v>
      </c>
      <c r="Z108" s="396">
        <f t="shared" si="23"/>
        <v>0</v>
      </c>
      <c r="AA108" s="396">
        <f t="shared" si="23"/>
        <v>0</v>
      </c>
      <c r="AB108" s="396">
        <f t="shared" si="23"/>
        <v>0</v>
      </c>
      <c r="AC108" s="396">
        <f t="shared" si="23"/>
        <v>0</v>
      </c>
      <c r="AD108" s="469"/>
    </row>
    <row r="109" spans="2:30" ht="8.1" customHeight="1" collapsed="1">
      <c r="B109" s="466"/>
      <c r="C109" s="705"/>
      <c r="D109" s="707"/>
      <c r="E109" s="467"/>
      <c r="F109" s="471"/>
      <c r="G109" s="472"/>
      <c r="H109" s="467"/>
      <c r="I109" s="473"/>
      <c r="J109" s="474"/>
      <c r="K109" s="467"/>
      <c r="L109" s="450"/>
      <c r="M109" s="469"/>
      <c r="O109" s="466"/>
      <c r="P109" s="450"/>
      <c r="Q109" s="467"/>
      <c r="R109" s="450"/>
      <c r="S109" s="450"/>
      <c r="T109" s="450"/>
      <c r="U109" s="450"/>
      <c r="V109" s="450"/>
      <c r="W109" s="450"/>
      <c r="X109" s="450"/>
      <c r="Y109" s="450"/>
      <c r="Z109" s="450"/>
      <c r="AA109" s="450"/>
      <c r="AB109" s="450"/>
      <c r="AC109" s="450"/>
      <c r="AD109" s="469"/>
    </row>
    <row r="110" spans="2:30" ht="14.1" customHeight="1">
      <c r="B110" s="466"/>
      <c r="C110" s="705"/>
      <c r="D110" s="707"/>
      <c r="E110" s="467"/>
      <c r="F110" s="828">
        <v>3.4</v>
      </c>
      <c r="G110" s="833">
        <f>+'Objective 3'!D177</f>
        <v>0</v>
      </c>
      <c r="H110" s="467"/>
      <c r="I110" s="146" t="s">
        <v>198</v>
      </c>
      <c r="J110" s="20">
        <f>+'Objective 3'!G177</f>
        <v>0</v>
      </c>
      <c r="K110" s="467"/>
      <c r="L110" s="187">
        <f>+'Objective 3'!Z183</f>
        <v>0</v>
      </c>
      <c r="M110" s="469"/>
      <c r="O110" s="466"/>
      <c r="P110" s="187">
        <f t="shared" ref="P110:P115" si="24">SUM(R110:AC110)</f>
        <v>0</v>
      </c>
      <c r="Q110" s="467"/>
      <c r="R110" s="187">
        <f>+'Objective 3'!AB183</f>
        <v>0</v>
      </c>
      <c r="S110" s="187">
        <f>+'Objective 3'!AC183</f>
        <v>0</v>
      </c>
      <c r="T110" s="187">
        <f>+'Objective 3'!AD183</f>
        <v>0</v>
      </c>
      <c r="U110" s="187">
        <f>+'Objective 3'!AE183</f>
        <v>0</v>
      </c>
      <c r="V110" s="187">
        <f>+'Objective 3'!AF183</f>
        <v>0</v>
      </c>
      <c r="W110" s="187">
        <f>+'Objective 3'!AG183</f>
        <v>0</v>
      </c>
      <c r="X110" s="187">
        <f>+'Objective 3'!AH183</f>
        <v>0</v>
      </c>
      <c r="Y110" s="187">
        <f>+'Objective 3'!AI183</f>
        <v>0</v>
      </c>
      <c r="Z110" s="187">
        <f>+'Objective 3'!AJ183</f>
        <v>0</v>
      </c>
      <c r="AA110" s="187">
        <f>+'Objective 3'!AK183</f>
        <v>0</v>
      </c>
      <c r="AB110" s="187">
        <f>+'Objective 3'!AL183</f>
        <v>0</v>
      </c>
      <c r="AC110" s="187">
        <f>+'Objective 3'!AM183</f>
        <v>0</v>
      </c>
      <c r="AD110" s="469"/>
    </row>
    <row r="111" spans="2:30" s="172" customFormat="1" ht="14.1" customHeight="1">
      <c r="B111" s="466"/>
      <c r="C111" s="705"/>
      <c r="D111" s="707"/>
      <c r="E111" s="467"/>
      <c r="F111" s="835"/>
      <c r="G111" s="834"/>
      <c r="H111" s="467"/>
      <c r="I111" s="146" t="s">
        <v>199</v>
      </c>
      <c r="J111" s="20">
        <f>+'Objective 3'!G185</f>
        <v>0</v>
      </c>
      <c r="K111" s="467"/>
      <c r="L111" s="187">
        <f>+'Objective 3'!Z191</f>
        <v>0</v>
      </c>
      <c r="M111" s="470"/>
      <c r="O111" s="571"/>
      <c r="P111" s="187">
        <f t="shared" si="24"/>
        <v>0</v>
      </c>
      <c r="Q111" s="452"/>
      <c r="R111" s="187">
        <f>+'Objective 3'!AB191</f>
        <v>0</v>
      </c>
      <c r="S111" s="187">
        <f>+'Objective 3'!AC191</f>
        <v>0</v>
      </c>
      <c r="T111" s="187">
        <f>+'Objective 3'!AD191</f>
        <v>0</v>
      </c>
      <c r="U111" s="187">
        <f>+'Objective 3'!AE191</f>
        <v>0</v>
      </c>
      <c r="V111" s="187">
        <f>+'Objective 3'!AF191</f>
        <v>0</v>
      </c>
      <c r="W111" s="187">
        <f>+'Objective 3'!AG191</f>
        <v>0</v>
      </c>
      <c r="X111" s="187">
        <f>+'Objective 3'!AH191</f>
        <v>0</v>
      </c>
      <c r="Y111" s="187">
        <f>+'Objective 3'!AI191</f>
        <v>0</v>
      </c>
      <c r="Z111" s="187">
        <f>+'Objective 3'!AJ191</f>
        <v>0</v>
      </c>
      <c r="AA111" s="187">
        <f>+'Objective 3'!AK191</f>
        <v>0</v>
      </c>
      <c r="AB111" s="187">
        <f>+'Objective 3'!AL191</f>
        <v>0</v>
      </c>
      <c r="AC111" s="187">
        <f>+'Objective 3'!AM191</f>
        <v>0</v>
      </c>
      <c r="AD111" s="470"/>
    </row>
    <row r="112" spans="2:30" s="172" customFormat="1" ht="14.1" customHeight="1">
      <c r="B112" s="466"/>
      <c r="C112" s="705"/>
      <c r="D112" s="707"/>
      <c r="E112" s="467"/>
      <c r="F112" s="835"/>
      <c r="G112" s="834"/>
      <c r="H112" s="467"/>
      <c r="I112" s="146" t="s">
        <v>200</v>
      </c>
      <c r="J112" s="20">
        <f>+'Objective 3'!G193</f>
        <v>0</v>
      </c>
      <c r="K112" s="467"/>
      <c r="L112" s="187">
        <f>+'Objective 3'!Z199</f>
        <v>0</v>
      </c>
      <c r="M112" s="470"/>
      <c r="O112" s="571"/>
      <c r="P112" s="187">
        <f t="shared" si="24"/>
        <v>0</v>
      </c>
      <c r="Q112" s="452"/>
      <c r="R112" s="187">
        <f>+'Objective 3'!AB199</f>
        <v>0</v>
      </c>
      <c r="S112" s="187">
        <f>+'Objective 3'!AC199</f>
        <v>0</v>
      </c>
      <c r="T112" s="187">
        <f>+'Objective 3'!AD199</f>
        <v>0</v>
      </c>
      <c r="U112" s="187">
        <f>+'Objective 3'!AE199</f>
        <v>0</v>
      </c>
      <c r="V112" s="187">
        <f>+'Objective 3'!AF199</f>
        <v>0</v>
      </c>
      <c r="W112" s="187">
        <f>+'Objective 3'!AG199</f>
        <v>0</v>
      </c>
      <c r="X112" s="187">
        <f>+'Objective 3'!AH199</f>
        <v>0</v>
      </c>
      <c r="Y112" s="187">
        <f>+'Objective 3'!AI199</f>
        <v>0</v>
      </c>
      <c r="Z112" s="187">
        <f>+'Objective 3'!AJ199</f>
        <v>0</v>
      </c>
      <c r="AA112" s="187">
        <f>+'Objective 3'!AK199</f>
        <v>0</v>
      </c>
      <c r="AB112" s="187">
        <f>+'Objective 3'!AL199</f>
        <v>0</v>
      </c>
      <c r="AC112" s="187">
        <f>+'Objective 3'!AM199</f>
        <v>0</v>
      </c>
      <c r="AD112" s="470"/>
    </row>
    <row r="113" spans="2:30" s="172" customFormat="1" ht="14.1" customHeight="1">
      <c r="B113" s="466"/>
      <c r="C113" s="705"/>
      <c r="D113" s="707"/>
      <c r="E113" s="467"/>
      <c r="F113" s="835"/>
      <c r="G113" s="834"/>
      <c r="H113" s="467"/>
      <c r="I113" s="146" t="s">
        <v>201</v>
      </c>
      <c r="J113" s="20">
        <f>+'Objective 3'!G201</f>
        <v>0</v>
      </c>
      <c r="K113" s="467"/>
      <c r="L113" s="187">
        <f>+'Objective 3'!Z207</f>
        <v>0</v>
      </c>
      <c r="M113" s="470"/>
      <c r="O113" s="571"/>
      <c r="P113" s="187">
        <f t="shared" si="24"/>
        <v>0</v>
      </c>
      <c r="Q113" s="452"/>
      <c r="R113" s="187">
        <f>+'Objective 3'!AB207</f>
        <v>0</v>
      </c>
      <c r="S113" s="187">
        <f>+'Objective 3'!AC207</f>
        <v>0</v>
      </c>
      <c r="T113" s="187">
        <f>+'Objective 3'!AD207</f>
        <v>0</v>
      </c>
      <c r="U113" s="187">
        <f>+'Objective 3'!AE207</f>
        <v>0</v>
      </c>
      <c r="V113" s="187">
        <f>+'Objective 3'!AF207</f>
        <v>0</v>
      </c>
      <c r="W113" s="187">
        <f>+'Objective 3'!AG207</f>
        <v>0</v>
      </c>
      <c r="X113" s="187">
        <f>+'Objective 3'!AH207</f>
        <v>0</v>
      </c>
      <c r="Y113" s="187">
        <f>+'Objective 3'!AI207</f>
        <v>0</v>
      </c>
      <c r="Z113" s="187">
        <f>+'Objective 3'!AJ207</f>
        <v>0</v>
      </c>
      <c r="AA113" s="187">
        <f>+'Objective 3'!AK207</f>
        <v>0</v>
      </c>
      <c r="AB113" s="187">
        <f>+'Objective 3'!AL207</f>
        <v>0</v>
      </c>
      <c r="AC113" s="187">
        <f>+'Objective 3'!AM207</f>
        <v>0</v>
      </c>
      <c r="AD113" s="470"/>
    </row>
    <row r="114" spans="2:30" s="172" customFormat="1" ht="14.1" customHeight="1">
      <c r="B114" s="466"/>
      <c r="C114" s="705"/>
      <c r="D114" s="707"/>
      <c r="E114" s="467"/>
      <c r="F114" s="835"/>
      <c r="G114" s="834"/>
      <c r="H114" s="467"/>
      <c r="I114" s="146" t="s">
        <v>202</v>
      </c>
      <c r="J114" s="20">
        <f>+'Objective 3'!G209</f>
        <v>0</v>
      </c>
      <c r="K114" s="467"/>
      <c r="L114" s="187">
        <f>+'Objective 3'!Z215</f>
        <v>0</v>
      </c>
      <c r="M114" s="470"/>
      <c r="O114" s="571"/>
      <c r="P114" s="187">
        <f t="shared" si="24"/>
        <v>0</v>
      </c>
      <c r="Q114" s="452"/>
      <c r="R114" s="187">
        <f>+'Objective 3'!AB215</f>
        <v>0</v>
      </c>
      <c r="S114" s="187">
        <f>+'Objective 3'!AC215</f>
        <v>0</v>
      </c>
      <c r="T114" s="187">
        <f>+'Objective 3'!AD215</f>
        <v>0</v>
      </c>
      <c r="U114" s="187">
        <f>+'Objective 3'!AE215</f>
        <v>0</v>
      </c>
      <c r="V114" s="187">
        <f>+'Objective 3'!AF215</f>
        <v>0</v>
      </c>
      <c r="W114" s="187">
        <f>+'Objective 3'!AG215</f>
        <v>0</v>
      </c>
      <c r="X114" s="187">
        <f>+'Objective 3'!AH215</f>
        <v>0</v>
      </c>
      <c r="Y114" s="187">
        <f>+'Objective 3'!AI215</f>
        <v>0</v>
      </c>
      <c r="Z114" s="187">
        <f>+'Objective 3'!AJ215</f>
        <v>0</v>
      </c>
      <c r="AA114" s="187">
        <f>+'Objective 3'!AK215</f>
        <v>0</v>
      </c>
      <c r="AB114" s="187">
        <f>+'Objective 3'!AL215</f>
        <v>0</v>
      </c>
      <c r="AC114" s="187">
        <f>+'Objective 3'!AM215</f>
        <v>0</v>
      </c>
      <c r="AD114" s="470"/>
    </row>
    <row r="115" spans="2:30" s="172" customFormat="1" ht="14.1" customHeight="1">
      <c r="B115" s="466"/>
      <c r="C115" s="705"/>
      <c r="D115" s="707"/>
      <c r="E115" s="467"/>
      <c r="F115" s="835"/>
      <c r="G115" s="834"/>
      <c r="H115" s="467"/>
      <c r="I115" s="146" t="s">
        <v>203</v>
      </c>
      <c r="J115" s="20">
        <f>+'Objective 3'!G217</f>
        <v>0</v>
      </c>
      <c r="K115" s="467"/>
      <c r="L115" s="187">
        <f>+'Objective 3'!Z223</f>
        <v>0</v>
      </c>
      <c r="M115" s="470"/>
      <c r="O115" s="571"/>
      <c r="P115" s="187">
        <f t="shared" si="24"/>
        <v>0</v>
      </c>
      <c r="Q115" s="452"/>
      <c r="R115" s="187">
        <f>+'Objective 3'!AB223</f>
        <v>0</v>
      </c>
      <c r="S115" s="187">
        <f>+'Objective 3'!AC223</f>
        <v>0</v>
      </c>
      <c r="T115" s="187">
        <f>+'Objective 3'!AD223</f>
        <v>0</v>
      </c>
      <c r="U115" s="187">
        <f>+'Objective 3'!AE223</f>
        <v>0</v>
      </c>
      <c r="V115" s="187">
        <f>+'Objective 3'!AF223</f>
        <v>0</v>
      </c>
      <c r="W115" s="187">
        <f>+'Objective 3'!AG223</f>
        <v>0</v>
      </c>
      <c r="X115" s="187">
        <f>+'Objective 3'!AH223</f>
        <v>0</v>
      </c>
      <c r="Y115" s="187">
        <f>+'Objective 3'!AI223</f>
        <v>0</v>
      </c>
      <c r="Z115" s="187">
        <f>+'Objective 3'!AJ223</f>
        <v>0</v>
      </c>
      <c r="AA115" s="187">
        <f>+'Objective 3'!AK223</f>
        <v>0</v>
      </c>
      <c r="AB115" s="187">
        <f>+'Objective 3'!AL223</f>
        <v>0</v>
      </c>
      <c r="AC115" s="187">
        <f>+'Objective 3'!AM223</f>
        <v>0</v>
      </c>
      <c r="AD115" s="470"/>
    </row>
    <row r="116" spans="2:30" ht="14.1" customHeight="1">
      <c r="B116" s="466"/>
      <c r="C116" s="798"/>
      <c r="D116" s="800"/>
      <c r="E116" s="467"/>
      <c r="F116" s="832"/>
      <c r="G116" s="834"/>
      <c r="H116" s="467"/>
      <c r="I116" s="163"/>
      <c r="J116" s="162"/>
      <c r="K116" s="467"/>
      <c r="L116" s="396">
        <f>SUM(L110:L115)</f>
        <v>0</v>
      </c>
      <c r="M116" s="469"/>
      <c r="O116" s="466"/>
      <c r="P116" s="396">
        <f>SUM(P110:P115)</f>
        <v>0</v>
      </c>
      <c r="Q116" s="467"/>
      <c r="R116" s="396">
        <f t="shared" ref="R116:AC116" si="25">SUM(R110:R115)</f>
        <v>0</v>
      </c>
      <c r="S116" s="396">
        <f t="shared" si="25"/>
        <v>0</v>
      </c>
      <c r="T116" s="396">
        <f t="shared" si="25"/>
        <v>0</v>
      </c>
      <c r="U116" s="396">
        <f t="shared" si="25"/>
        <v>0</v>
      </c>
      <c r="V116" s="396">
        <f t="shared" si="25"/>
        <v>0</v>
      </c>
      <c r="W116" s="396">
        <f t="shared" si="25"/>
        <v>0</v>
      </c>
      <c r="X116" s="396">
        <f t="shared" si="25"/>
        <v>0</v>
      </c>
      <c r="Y116" s="396">
        <f t="shared" si="25"/>
        <v>0</v>
      </c>
      <c r="Z116" s="396">
        <f t="shared" si="25"/>
        <v>0</v>
      </c>
      <c r="AA116" s="396">
        <f t="shared" si="25"/>
        <v>0</v>
      </c>
      <c r="AB116" s="396">
        <f t="shared" si="25"/>
        <v>0</v>
      </c>
      <c r="AC116" s="396">
        <f t="shared" si="25"/>
        <v>0</v>
      </c>
      <c r="AD116" s="469"/>
    </row>
    <row r="117" spans="2:30" ht="14.1" customHeight="1">
      <c r="B117" s="466"/>
      <c r="C117" s="475"/>
      <c r="D117" s="475"/>
      <c r="E117" s="467"/>
      <c r="F117" s="476"/>
      <c r="G117" s="477"/>
      <c r="H117" s="468"/>
      <c r="I117" s="473"/>
      <c r="J117" s="478"/>
      <c r="K117" s="451"/>
      <c r="L117" s="452"/>
      <c r="M117" s="469"/>
      <c r="O117" s="466"/>
      <c r="P117" s="452"/>
      <c r="Q117" s="467"/>
      <c r="R117" s="452"/>
      <c r="S117" s="452"/>
      <c r="T117" s="452"/>
      <c r="U117" s="452"/>
      <c r="V117" s="452"/>
      <c r="W117" s="452"/>
      <c r="X117" s="452"/>
      <c r="Y117" s="452"/>
      <c r="Z117" s="452"/>
      <c r="AA117" s="452"/>
      <c r="AB117" s="452"/>
      <c r="AC117" s="452"/>
      <c r="AD117" s="469"/>
    </row>
    <row r="118" spans="2:30" s="4" customFormat="1" ht="14.1" customHeight="1">
      <c r="B118" s="479"/>
      <c r="C118" s="480"/>
      <c r="D118" s="480"/>
      <c r="E118" s="481"/>
      <c r="F118" s="482"/>
      <c r="G118" s="483"/>
      <c r="H118" s="484"/>
      <c r="I118" s="485"/>
      <c r="J118" s="486" t="s">
        <v>299</v>
      </c>
      <c r="K118" s="487"/>
      <c r="L118" s="401">
        <f>+L92+L100+L108+L116</f>
        <v>0</v>
      </c>
      <c r="M118" s="488"/>
      <c r="O118" s="479"/>
      <c r="P118" s="401">
        <f>+P92+P100+P108+P116</f>
        <v>0</v>
      </c>
      <c r="Q118" s="481"/>
      <c r="R118" s="401">
        <f t="shared" ref="R118:AC118" si="26">+R92+R100+R108+R116</f>
        <v>0</v>
      </c>
      <c r="S118" s="401">
        <f t="shared" si="26"/>
        <v>0</v>
      </c>
      <c r="T118" s="401">
        <f t="shared" si="26"/>
        <v>0</v>
      </c>
      <c r="U118" s="401">
        <f t="shared" si="26"/>
        <v>0</v>
      </c>
      <c r="V118" s="401">
        <f t="shared" si="26"/>
        <v>0</v>
      </c>
      <c r="W118" s="401">
        <f t="shared" si="26"/>
        <v>0</v>
      </c>
      <c r="X118" s="401">
        <f t="shared" si="26"/>
        <v>0</v>
      </c>
      <c r="Y118" s="401">
        <f t="shared" si="26"/>
        <v>0</v>
      </c>
      <c r="Z118" s="401">
        <f t="shared" si="26"/>
        <v>0</v>
      </c>
      <c r="AA118" s="401">
        <f t="shared" si="26"/>
        <v>0</v>
      </c>
      <c r="AB118" s="401">
        <f t="shared" si="26"/>
        <v>0</v>
      </c>
      <c r="AC118" s="401">
        <f t="shared" si="26"/>
        <v>0</v>
      </c>
      <c r="AD118" s="488"/>
    </row>
    <row r="119" spans="2:30" ht="14.1" customHeight="1" thickBot="1">
      <c r="B119" s="489"/>
      <c r="C119" s="490"/>
      <c r="D119" s="491"/>
      <c r="E119" s="491"/>
      <c r="F119" s="492"/>
      <c r="G119" s="491"/>
      <c r="H119" s="490"/>
      <c r="I119" s="493"/>
      <c r="J119" s="493"/>
      <c r="K119" s="494"/>
      <c r="L119" s="449"/>
      <c r="M119" s="495"/>
      <c r="O119" s="489"/>
      <c r="P119" s="449"/>
      <c r="Q119" s="491"/>
      <c r="R119" s="449"/>
      <c r="S119" s="449"/>
      <c r="T119" s="449"/>
      <c r="U119" s="449"/>
      <c r="V119" s="449"/>
      <c r="W119" s="449"/>
      <c r="X119" s="449"/>
      <c r="Y119" s="449"/>
      <c r="Z119" s="449"/>
      <c r="AA119" s="449"/>
      <c r="AB119" s="449"/>
      <c r="AC119" s="449"/>
      <c r="AD119" s="495"/>
    </row>
    <row r="121" spans="2:30" ht="14.1" customHeight="1" thickBot="1"/>
    <row r="122" spans="2:30" ht="14.1" customHeight="1">
      <c r="B122" s="496"/>
      <c r="C122" s="497"/>
      <c r="D122" s="498"/>
      <c r="E122" s="498"/>
      <c r="F122" s="499"/>
      <c r="G122" s="498"/>
      <c r="H122" s="498"/>
      <c r="I122" s="500"/>
      <c r="J122" s="500"/>
      <c r="K122" s="498"/>
      <c r="L122" s="453"/>
      <c r="M122" s="501"/>
      <c r="O122" s="460"/>
      <c r="P122" s="448"/>
      <c r="Q122" s="462"/>
      <c r="R122" s="448"/>
      <c r="S122" s="448"/>
      <c r="T122" s="448"/>
      <c r="U122" s="448"/>
      <c r="V122" s="448"/>
      <c r="W122" s="448"/>
      <c r="X122" s="448"/>
      <c r="Y122" s="448"/>
      <c r="Z122" s="448"/>
      <c r="AA122" s="448"/>
      <c r="AB122" s="448"/>
      <c r="AC122" s="448"/>
      <c r="AD122" s="465"/>
    </row>
    <row r="123" spans="2:30" ht="14.1" customHeight="1">
      <c r="B123" s="466"/>
      <c r="C123" s="828">
        <v>4</v>
      </c>
      <c r="D123" s="830">
        <f>+'Objective 4'!B3</f>
        <v>0</v>
      </c>
      <c r="E123" s="467"/>
      <c r="F123" s="828">
        <v>4.0999999999999996</v>
      </c>
      <c r="G123" s="833">
        <f>+'Objective 4'!D12</f>
        <v>0</v>
      </c>
      <c r="H123" s="467"/>
      <c r="I123" s="146" t="s">
        <v>212</v>
      </c>
      <c r="J123" s="20">
        <f>+'Objective 4'!G12</f>
        <v>0</v>
      </c>
      <c r="K123" s="467"/>
      <c r="L123" s="187">
        <f>+'Objective 4'!Z18</f>
        <v>0</v>
      </c>
      <c r="M123" s="469"/>
      <c r="O123" s="466"/>
      <c r="P123" s="187">
        <f t="shared" ref="P123:P128" si="27">SUM(R123:AC123)</f>
        <v>0</v>
      </c>
      <c r="Q123" s="467"/>
      <c r="R123" s="187">
        <f>+'Objective 4'!AB18</f>
        <v>0</v>
      </c>
      <c r="S123" s="187">
        <f>+'Objective 4'!AC18</f>
        <v>0</v>
      </c>
      <c r="T123" s="187">
        <f>+'Objective 4'!AD18</f>
        <v>0</v>
      </c>
      <c r="U123" s="187">
        <f>+'Objective 4'!AE18</f>
        <v>0</v>
      </c>
      <c r="V123" s="187">
        <f>+'Objective 4'!AF18</f>
        <v>0</v>
      </c>
      <c r="W123" s="187">
        <f>+'Objective 4'!AG18</f>
        <v>0</v>
      </c>
      <c r="X123" s="187">
        <f>+'Objective 4'!AH18</f>
        <v>0</v>
      </c>
      <c r="Y123" s="187">
        <f>+'Objective 4'!AI18</f>
        <v>0</v>
      </c>
      <c r="Z123" s="187">
        <f>+'Objective 4'!AJ18</f>
        <v>0</v>
      </c>
      <c r="AA123" s="187">
        <f>+'Objective 4'!AK18</f>
        <v>0</v>
      </c>
      <c r="AB123" s="187">
        <f>+'Objective 4'!AL18</f>
        <v>0</v>
      </c>
      <c r="AC123" s="187">
        <f>+'Objective 4'!AM18</f>
        <v>0</v>
      </c>
      <c r="AD123" s="469"/>
    </row>
    <row r="124" spans="2:30" s="172" customFormat="1" ht="14.1" customHeight="1">
      <c r="B124" s="466"/>
      <c r="C124" s="705"/>
      <c r="D124" s="707"/>
      <c r="E124" s="467"/>
      <c r="F124" s="835"/>
      <c r="G124" s="834"/>
      <c r="H124" s="467"/>
      <c r="I124" s="146" t="s">
        <v>213</v>
      </c>
      <c r="J124" s="20">
        <f>+'Objective 4'!G20</f>
        <v>0</v>
      </c>
      <c r="K124" s="467"/>
      <c r="L124" s="187">
        <f>+'Objective 4'!Z26</f>
        <v>0</v>
      </c>
      <c r="M124" s="470"/>
      <c r="O124" s="571"/>
      <c r="P124" s="187">
        <f t="shared" si="27"/>
        <v>0</v>
      </c>
      <c r="Q124" s="452"/>
      <c r="R124" s="187">
        <f>+'Objective 4'!AB26</f>
        <v>0</v>
      </c>
      <c r="S124" s="187">
        <f>+'Objective 4'!AC26</f>
        <v>0</v>
      </c>
      <c r="T124" s="187">
        <f>+'Objective 4'!AD26</f>
        <v>0</v>
      </c>
      <c r="U124" s="187">
        <f>+'Objective 4'!AE26</f>
        <v>0</v>
      </c>
      <c r="V124" s="187">
        <f>+'Objective 4'!AF26</f>
        <v>0</v>
      </c>
      <c r="W124" s="187">
        <f>+'Objective 4'!AG26</f>
        <v>0</v>
      </c>
      <c r="X124" s="187">
        <f>+'Objective 4'!AH26</f>
        <v>0</v>
      </c>
      <c r="Y124" s="187">
        <f>+'Objective 4'!AI26</f>
        <v>0</v>
      </c>
      <c r="Z124" s="187">
        <f>+'Objective 4'!AJ26</f>
        <v>0</v>
      </c>
      <c r="AA124" s="187">
        <f>+'Objective 4'!AK26</f>
        <v>0</v>
      </c>
      <c r="AB124" s="187">
        <f>+'Objective 4'!AL26</f>
        <v>0</v>
      </c>
      <c r="AC124" s="187">
        <f>+'Objective 4'!AM26</f>
        <v>0</v>
      </c>
      <c r="AD124" s="470"/>
    </row>
    <row r="125" spans="2:30" s="172" customFormat="1" ht="14.1" customHeight="1">
      <c r="B125" s="466"/>
      <c r="C125" s="705"/>
      <c r="D125" s="707"/>
      <c r="E125" s="467"/>
      <c r="F125" s="835"/>
      <c r="G125" s="834"/>
      <c r="H125" s="467"/>
      <c r="I125" s="146" t="s">
        <v>214</v>
      </c>
      <c r="J125" s="20">
        <f>+'Objective 4'!G28</f>
        <v>0</v>
      </c>
      <c r="K125" s="467"/>
      <c r="L125" s="187">
        <f>+'Objective 4'!Z34</f>
        <v>0</v>
      </c>
      <c r="M125" s="470"/>
      <c r="O125" s="571"/>
      <c r="P125" s="187">
        <f t="shared" si="27"/>
        <v>0</v>
      </c>
      <c r="Q125" s="452"/>
      <c r="R125" s="187">
        <f>+'Objective 4'!AB34</f>
        <v>0</v>
      </c>
      <c r="S125" s="187">
        <f>+'Objective 4'!AC34</f>
        <v>0</v>
      </c>
      <c r="T125" s="187">
        <f>+'Objective 4'!AD34</f>
        <v>0</v>
      </c>
      <c r="U125" s="187">
        <f>+'Objective 4'!AE34</f>
        <v>0</v>
      </c>
      <c r="V125" s="187">
        <f>+'Objective 4'!AF34</f>
        <v>0</v>
      </c>
      <c r="W125" s="187">
        <f>+'Objective 4'!AG34</f>
        <v>0</v>
      </c>
      <c r="X125" s="187">
        <f>+'Objective 4'!AH34</f>
        <v>0</v>
      </c>
      <c r="Y125" s="187">
        <f>+'Objective 4'!AI34</f>
        <v>0</v>
      </c>
      <c r="Z125" s="187">
        <f>+'Objective 4'!AJ34</f>
        <v>0</v>
      </c>
      <c r="AA125" s="187">
        <f>+'Objective 4'!AK34</f>
        <v>0</v>
      </c>
      <c r="AB125" s="187">
        <f>+'Objective 4'!AL34</f>
        <v>0</v>
      </c>
      <c r="AC125" s="187">
        <f>+'Objective 4'!AM34</f>
        <v>0</v>
      </c>
      <c r="AD125" s="470"/>
    </row>
    <row r="126" spans="2:30" s="172" customFormat="1" ht="14.1" customHeight="1">
      <c r="B126" s="466"/>
      <c r="C126" s="705"/>
      <c r="D126" s="707"/>
      <c r="E126" s="467"/>
      <c r="F126" s="835"/>
      <c r="G126" s="834"/>
      <c r="H126" s="467"/>
      <c r="I126" s="146" t="s">
        <v>215</v>
      </c>
      <c r="J126" s="20">
        <f>+'Objective 4'!G36</f>
        <v>0</v>
      </c>
      <c r="K126" s="467"/>
      <c r="L126" s="187">
        <f>+'Objective 4'!Z42</f>
        <v>0</v>
      </c>
      <c r="M126" s="470"/>
      <c r="O126" s="571"/>
      <c r="P126" s="187">
        <f t="shared" si="27"/>
        <v>0</v>
      </c>
      <c r="Q126" s="452"/>
      <c r="R126" s="187">
        <f>+'Objective 4'!AB42</f>
        <v>0</v>
      </c>
      <c r="S126" s="187">
        <f>+'Objective 4'!AC42</f>
        <v>0</v>
      </c>
      <c r="T126" s="187">
        <f>+'Objective 4'!AD42</f>
        <v>0</v>
      </c>
      <c r="U126" s="187">
        <f>+'Objective 4'!AE42</f>
        <v>0</v>
      </c>
      <c r="V126" s="187">
        <f>+'Objective 4'!AF42</f>
        <v>0</v>
      </c>
      <c r="W126" s="187">
        <f>+'Objective 4'!AG42</f>
        <v>0</v>
      </c>
      <c r="X126" s="187">
        <f>+'Objective 4'!AH42</f>
        <v>0</v>
      </c>
      <c r="Y126" s="187">
        <f>+'Objective 4'!AI42</f>
        <v>0</v>
      </c>
      <c r="Z126" s="187">
        <f>+'Objective 4'!AJ42</f>
        <v>0</v>
      </c>
      <c r="AA126" s="187">
        <f>+'Objective 4'!AK42</f>
        <v>0</v>
      </c>
      <c r="AB126" s="187">
        <f>+'Objective 4'!AL42</f>
        <v>0</v>
      </c>
      <c r="AC126" s="187">
        <f>+'Objective 4'!AM42</f>
        <v>0</v>
      </c>
      <c r="AD126" s="470"/>
    </row>
    <row r="127" spans="2:30" s="172" customFormat="1" ht="14.1" customHeight="1">
      <c r="B127" s="466"/>
      <c r="C127" s="705"/>
      <c r="D127" s="707"/>
      <c r="E127" s="467"/>
      <c r="F127" s="835"/>
      <c r="G127" s="834"/>
      <c r="H127" s="467"/>
      <c r="I127" s="146" t="s">
        <v>216</v>
      </c>
      <c r="J127" s="20">
        <f>+'Objective 4'!G44</f>
        <v>0</v>
      </c>
      <c r="K127" s="467"/>
      <c r="L127" s="187">
        <f>+'Objective 4'!Z50</f>
        <v>0</v>
      </c>
      <c r="M127" s="470"/>
      <c r="O127" s="571"/>
      <c r="P127" s="187">
        <f t="shared" si="27"/>
        <v>0</v>
      </c>
      <c r="Q127" s="452"/>
      <c r="R127" s="187">
        <f>+'Objective 4'!AB50</f>
        <v>0</v>
      </c>
      <c r="S127" s="187">
        <f>+'Objective 4'!AC50</f>
        <v>0</v>
      </c>
      <c r="T127" s="187">
        <f>+'Objective 4'!AD50</f>
        <v>0</v>
      </c>
      <c r="U127" s="187">
        <f>+'Objective 4'!AE50</f>
        <v>0</v>
      </c>
      <c r="V127" s="187">
        <f>+'Objective 4'!AF50</f>
        <v>0</v>
      </c>
      <c r="W127" s="187">
        <f>+'Objective 4'!AG50</f>
        <v>0</v>
      </c>
      <c r="X127" s="187">
        <f>+'Objective 4'!AH50</f>
        <v>0</v>
      </c>
      <c r="Y127" s="187">
        <f>+'Objective 4'!AI50</f>
        <v>0</v>
      </c>
      <c r="Z127" s="187">
        <f>+'Objective 4'!AJ50</f>
        <v>0</v>
      </c>
      <c r="AA127" s="187">
        <f>+'Objective 4'!AK50</f>
        <v>0</v>
      </c>
      <c r="AB127" s="187">
        <f>+'Objective 4'!AL50</f>
        <v>0</v>
      </c>
      <c r="AC127" s="187">
        <f>+'Objective 4'!AM50</f>
        <v>0</v>
      </c>
      <c r="AD127" s="470"/>
    </row>
    <row r="128" spans="2:30" s="172" customFormat="1" ht="14.1" customHeight="1">
      <c r="B128" s="466"/>
      <c r="C128" s="705"/>
      <c r="D128" s="707"/>
      <c r="E128" s="467"/>
      <c r="F128" s="835"/>
      <c r="G128" s="834"/>
      <c r="H128" s="467"/>
      <c r="I128" s="146" t="s">
        <v>217</v>
      </c>
      <c r="J128" s="20">
        <f>+'Objective 4'!G52</f>
        <v>0</v>
      </c>
      <c r="K128" s="467"/>
      <c r="L128" s="187">
        <f>+'Objective 4'!Z58</f>
        <v>0</v>
      </c>
      <c r="M128" s="470"/>
      <c r="O128" s="571"/>
      <c r="P128" s="187">
        <f t="shared" si="27"/>
        <v>0</v>
      </c>
      <c r="Q128" s="452"/>
      <c r="R128" s="187">
        <f>+'Objective 4'!AB58</f>
        <v>0</v>
      </c>
      <c r="S128" s="187">
        <f>+'Objective 4'!AC58</f>
        <v>0</v>
      </c>
      <c r="T128" s="187">
        <f>+'Objective 4'!AD58</f>
        <v>0</v>
      </c>
      <c r="U128" s="187">
        <f>+'Objective 4'!AE58</f>
        <v>0</v>
      </c>
      <c r="V128" s="187">
        <f>+'Objective 4'!AF58</f>
        <v>0</v>
      </c>
      <c r="W128" s="187">
        <f>+'Objective 4'!AG58</f>
        <v>0</v>
      </c>
      <c r="X128" s="187">
        <f>+'Objective 4'!AH58</f>
        <v>0</v>
      </c>
      <c r="Y128" s="187">
        <f>+'Objective 4'!AI58</f>
        <v>0</v>
      </c>
      <c r="Z128" s="187">
        <f>+'Objective 4'!AJ58</f>
        <v>0</v>
      </c>
      <c r="AA128" s="187">
        <f>+'Objective 4'!AK58</f>
        <v>0</v>
      </c>
      <c r="AB128" s="187">
        <f>+'Objective 4'!AL58</f>
        <v>0</v>
      </c>
      <c r="AC128" s="187">
        <f>+'Objective 4'!AM58</f>
        <v>0</v>
      </c>
      <c r="AD128" s="470"/>
    </row>
    <row r="129" spans="2:30" ht="14.1" customHeight="1">
      <c r="B129" s="466"/>
      <c r="C129" s="705"/>
      <c r="D129" s="707"/>
      <c r="E129" s="467"/>
      <c r="F129" s="832"/>
      <c r="G129" s="834"/>
      <c r="H129" s="467"/>
      <c r="I129" s="163"/>
      <c r="J129" s="162"/>
      <c r="K129" s="467"/>
      <c r="L129" s="396">
        <f>SUM(L123:L128)</f>
        <v>0</v>
      </c>
      <c r="M129" s="469"/>
      <c r="O129" s="466"/>
      <c r="P129" s="396">
        <f>SUM(P123:P128)</f>
        <v>0</v>
      </c>
      <c r="Q129" s="467"/>
      <c r="R129" s="396">
        <f t="shared" ref="R129:AC129" si="28">SUM(R123:R128)</f>
        <v>0</v>
      </c>
      <c r="S129" s="396">
        <f t="shared" si="28"/>
        <v>0</v>
      </c>
      <c r="T129" s="396">
        <f t="shared" si="28"/>
        <v>0</v>
      </c>
      <c r="U129" s="396">
        <f t="shared" si="28"/>
        <v>0</v>
      </c>
      <c r="V129" s="396">
        <f t="shared" si="28"/>
        <v>0</v>
      </c>
      <c r="W129" s="396">
        <f t="shared" si="28"/>
        <v>0</v>
      </c>
      <c r="X129" s="396">
        <f t="shared" si="28"/>
        <v>0</v>
      </c>
      <c r="Y129" s="396">
        <f t="shared" si="28"/>
        <v>0</v>
      </c>
      <c r="Z129" s="396">
        <f t="shared" si="28"/>
        <v>0</v>
      </c>
      <c r="AA129" s="396">
        <f t="shared" si="28"/>
        <v>0</v>
      </c>
      <c r="AB129" s="396">
        <f t="shared" si="28"/>
        <v>0</v>
      </c>
      <c r="AC129" s="396">
        <f t="shared" si="28"/>
        <v>0</v>
      </c>
      <c r="AD129" s="469"/>
    </row>
    <row r="130" spans="2:30" ht="8.1" customHeight="1" collapsed="1">
      <c r="B130" s="466"/>
      <c r="C130" s="705"/>
      <c r="D130" s="707"/>
      <c r="E130" s="467"/>
      <c r="F130" s="471"/>
      <c r="G130" s="472"/>
      <c r="H130" s="467"/>
      <c r="I130" s="473"/>
      <c r="J130" s="474"/>
      <c r="K130" s="467"/>
      <c r="L130" s="450"/>
      <c r="M130" s="469"/>
      <c r="O130" s="466"/>
      <c r="P130" s="450"/>
      <c r="Q130" s="467"/>
      <c r="R130" s="450"/>
      <c r="S130" s="450"/>
      <c r="T130" s="450"/>
      <c r="U130" s="450"/>
      <c r="V130" s="450"/>
      <c r="W130" s="450"/>
      <c r="X130" s="450"/>
      <c r="Y130" s="450"/>
      <c r="Z130" s="450"/>
      <c r="AA130" s="450"/>
      <c r="AB130" s="450"/>
      <c r="AC130" s="450"/>
      <c r="AD130" s="469"/>
    </row>
    <row r="131" spans="2:30" ht="14.1" customHeight="1">
      <c r="B131" s="466"/>
      <c r="C131" s="705"/>
      <c r="D131" s="707"/>
      <c r="E131" s="467"/>
      <c r="F131" s="828">
        <v>4.2</v>
      </c>
      <c r="G131" s="833">
        <f>+'Objective 4'!D67</f>
        <v>0</v>
      </c>
      <c r="H131" s="467"/>
      <c r="I131" s="146" t="s">
        <v>218</v>
      </c>
      <c r="J131" s="20">
        <f>+'Objective 4'!G67</f>
        <v>0</v>
      </c>
      <c r="K131" s="467"/>
      <c r="L131" s="187">
        <f>+'Objective 4'!Z73</f>
        <v>0</v>
      </c>
      <c r="M131" s="469"/>
      <c r="O131" s="466"/>
      <c r="P131" s="187">
        <f t="shared" ref="P131:P136" si="29">SUM(R131:AC131)</f>
        <v>0</v>
      </c>
      <c r="Q131" s="467"/>
      <c r="R131" s="187">
        <f>+'Objective 4'!AB73</f>
        <v>0</v>
      </c>
      <c r="S131" s="187">
        <f>+'Objective 4'!AC73</f>
        <v>0</v>
      </c>
      <c r="T131" s="187">
        <f>+'Objective 4'!AD73</f>
        <v>0</v>
      </c>
      <c r="U131" s="187">
        <f>+'Objective 4'!AE73</f>
        <v>0</v>
      </c>
      <c r="V131" s="187">
        <f>+'Objective 4'!AF73</f>
        <v>0</v>
      </c>
      <c r="W131" s="187">
        <f>+'Objective 4'!AG73</f>
        <v>0</v>
      </c>
      <c r="X131" s="187">
        <f>+'Objective 4'!AH73</f>
        <v>0</v>
      </c>
      <c r="Y131" s="187">
        <f>+'Objective 4'!AI73</f>
        <v>0</v>
      </c>
      <c r="Z131" s="187">
        <f>+'Objective 4'!AJ73</f>
        <v>0</v>
      </c>
      <c r="AA131" s="187">
        <f>+'Objective 4'!AK73</f>
        <v>0</v>
      </c>
      <c r="AB131" s="187">
        <f>+'Objective 4'!AL73</f>
        <v>0</v>
      </c>
      <c r="AC131" s="187">
        <f>+'Objective 4'!AM73</f>
        <v>0</v>
      </c>
      <c r="AD131" s="469"/>
    </row>
    <row r="132" spans="2:30" s="172" customFormat="1" ht="14.1" customHeight="1">
      <c r="B132" s="466"/>
      <c r="C132" s="705"/>
      <c r="D132" s="707"/>
      <c r="E132" s="467"/>
      <c r="F132" s="835"/>
      <c r="G132" s="834"/>
      <c r="H132" s="467"/>
      <c r="I132" s="146" t="s">
        <v>219</v>
      </c>
      <c r="J132" s="20">
        <f>+'Objective 4'!G75</f>
        <v>0</v>
      </c>
      <c r="K132" s="467"/>
      <c r="L132" s="187">
        <f>+'Objective 4'!Z81</f>
        <v>0</v>
      </c>
      <c r="M132" s="470"/>
      <c r="O132" s="571"/>
      <c r="P132" s="187">
        <f t="shared" si="29"/>
        <v>0</v>
      </c>
      <c r="Q132" s="452"/>
      <c r="R132" s="187">
        <f>+'Objective 4'!AB81</f>
        <v>0</v>
      </c>
      <c r="S132" s="187">
        <f>+'Objective 4'!AC81</f>
        <v>0</v>
      </c>
      <c r="T132" s="187">
        <f>+'Objective 4'!AD81</f>
        <v>0</v>
      </c>
      <c r="U132" s="187">
        <f>+'Objective 4'!AE81</f>
        <v>0</v>
      </c>
      <c r="V132" s="187">
        <f>+'Objective 4'!AF81</f>
        <v>0</v>
      </c>
      <c r="W132" s="187">
        <f>+'Objective 4'!AG81</f>
        <v>0</v>
      </c>
      <c r="X132" s="187">
        <f>+'Objective 4'!AH81</f>
        <v>0</v>
      </c>
      <c r="Y132" s="187">
        <f>+'Objective 4'!AI81</f>
        <v>0</v>
      </c>
      <c r="Z132" s="187">
        <f>+'Objective 4'!AJ81</f>
        <v>0</v>
      </c>
      <c r="AA132" s="187">
        <f>+'Objective 4'!AK81</f>
        <v>0</v>
      </c>
      <c r="AB132" s="187">
        <f>+'Objective 4'!AL81</f>
        <v>0</v>
      </c>
      <c r="AC132" s="187">
        <f>+'Objective 4'!AM81</f>
        <v>0</v>
      </c>
      <c r="AD132" s="470"/>
    </row>
    <row r="133" spans="2:30" s="172" customFormat="1" ht="14.1" customHeight="1">
      <c r="B133" s="466"/>
      <c r="C133" s="705"/>
      <c r="D133" s="707"/>
      <c r="E133" s="467"/>
      <c r="F133" s="835"/>
      <c r="G133" s="834"/>
      <c r="H133" s="467"/>
      <c r="I133" s="146" t="s">
        <v>220</v>
      </c>
      <c r="J133" s="20">
        <f>+'Objective 4'!G83</f>
        <v>0</v>
      </c>
      <c r="K133" s="467"/>
      <c r="L133" s="187">
        <f>+'Objective 4'!Z89</f>
        <v>0</v>
      </c>
      <c r="M133" s="470"/>
      <c r="O133" s="571"/>
      <c r="P133" s="187">
        <f t="shared" si="29"/>
        <v>0</v>
      </c>
      <c r="Q133" s="452"/>
      <c r="R133" s="187">
        <f>+'Objective 4'!AB89</f>
        <v>0</v>
      </c>
      <c r="S133" s="187">
        <f>+'Objective 4'!AC89</f>
        <v>0</v>
      </c>
      <c r="T133" s="187">
        <f>+'Objective 4'!AD89</f>
        <v>0</v>
      </c>
      <c r="U133" s="187">
        <f>+'Objective 4'!AE89</f>
        <v>0</v>
      </c>
      <c r="V133" s="187">
        <f>+'Objective 4'!AF89</f>
        <v>0</v>
      </c>
      <c r="W133" s="187">
        <f>+'Objective 4'!AG89</f>
        <v>0</v>
      </c>
      <c r="X133" s="187">
        <f>+'Objective 4'!AH89</f>
        <v>0</v>
      </c>
      <c r="Y133" s="187">
        <f>+'Objective 4'!AI89</f>
        <v>0</v>
      </c>
      <c r="Z133" s="187">
        <f>+'Objective 4'!AJ89</f>
        <v>0</v>
      </c>
      <c r="AA133" s="187">
        <f>+'Objective 4'!AK89</f>
        <v>0</v>
      </c>
      <c r="AB133" s="187">
        <f>+'Objective 4'!AL89</f>
        <v>0</v>
      </c>
      <c r="AC133" s="187">
        <f>+'Objective 4'!AM89</f>
        <v>0</v>
      </c>
      <c r="AD133" s="470"/>
    </row>
    <row r="134" spans="2:30" s="172" customFormat="1" ht="14.1" customHeight="1">
      <c r="B134" s="466"/>
      <c r="C134" s="705"/>
      <c r="D134" s="707"/>
      <c r="E134" s="467"/>
      <c r="F134" s="835"/>
      <c r="G134" s="834"/>
      <c r="H134" s="467"/>
      <c r="I134" s="146" t="s">
        <v>221</v>
      </c>
      <c r="J134" s="20">
        <f>+'Objective 4'!G91</f>
        <v>0</v>
      </c>
      <c r="K134" s="467"/>
      <c r="L134" s="187">
        <f>+'Objective 4'!Z97</f>
        <v>0</v>
      </c>
      <c r="M134" s="470"/>
      <c r="O134" s="571"/>
      <c r="P134" s="187">
        <f t="shared" si="29"/>
        <v>0</v>
      </c>
      <c r="Q134" s="452"/>
      <c r="R134" s="187">
        <f>+'Objective 4'!AB97</f>
        <v>0</v>
      </c>
      <c r="S134" s="187">
        <f>+'Objective 4'!AC97</f>
        <v>0</v>
      </c>
      <c r="T134" s="187">
        <f>+'Objective 4'!AD97</f>
        <v>0</v>
      </c>
      <c r="U134" s="187">
        <f>+'Objective 4'!AE97</f>
        <v>0</v>
      </c>
      <c r="V134" s="187">
        <f>+'Objective 4'!AF97</f>
        <v>0</v>
      </c>
      <c r="W134" s="187">
        <f>+'Objective 4'!AG97</f>
        <v>0</v>
      </c>
      <c r="X134" s="187">
        <f>+'Objective 4'!AH97</f>
        <v>0</v>
      </c>
      <c r="Y134" s="187">
        <f>+'Objective 4'!AI97</f>
        <v>0</v>
      </c>
      <c r="Z134" s="187">
        <f>+'Objective 4'!AJ97</f>
        <v>0</v>
      </c>
      <c r="AA134" s="187">
        <f>+'Objective 4'!AK97</f>
        <v>0</v>
      </c>
      <c r="AB134" s="187">
        <f>+'Objective 4'!AL97</f>
        <v>0</v>
      </c>
      <c r="AC134" s="187">
        <f>+'Objective 4'!AM97</f>
        <v>0</v>
      </c>
      <c r="AD134" s="470"/>
    </row>
    <row r="135" spans="2:30" s="172" customFormat="1" ht="14.1" customHeight="1">
      <c r="B135" s="466"/>
      <c r="C135" s="705"/>
      <c r="D135" s="707"/>
      <c r="E135" s="467"/>
      <c r="F135" s="835"/>
      <c r="G135" s="834"/>
      <c r="H135" s="467"/>
      <c r="I135" s="146" t="s">
        <v>222</v>
      </c>
      <c r="J135" s="20">
        <f>+'Objective 4'!G99</f>
        <v>0</v>
      </c>
      <c r="K135" s="467"/>
      <c r="L135" s="187">
        <f>+'Objective 4'!Z105</f>
        <v>0</v>
      </c>
      <c r="M135" s="470"/>
      <c r="O135" s="571"/>
      <c r="P135" s="187">
        <f t="shared" si="29"/>
        <v>0</v>
      </c>
      <c r="Q135" s="452"/>
      <c r="R135" s="187">
        <f>+'Objective 4'!AB105</f>
        <v>0</v>
      </c>
      <c r="S135" s="187">
        <f>+'Objective 4'!AC105</f>
        <v>0</v>
      </c>
      <c r="T135" s="187">
        <f>+'Objective 4'!AD105</f>
        <v>0</v>
      </c>
      <c r="U135" s="187">
        <f>+'Objective 4'!AE105</f>
        <v>0</v>
      </c>
      <c r="V135" s="187">
        <f>+'Objective 4'!AF105</f>
        <v>0</v>
      </c>
      <c r="W135" s="187">
        <f>+'Objective 4'!AG105</f>
        <v>0</v>
      </c>
      <c r="X135" s="187">
        <f>+'Objective 4'!AH105</f>
        <v>0</v>
      </c>
      <c r="Y135" s="187">
        <f>+'Objective 4'!AI105</f>
        <v>0</v>
      </c>
      <c r="Z135" s="187">
        <f>+'Objective 4'!AJ105</f>
        <v>0</v>
      </c>
      <c r="AA135" s="187">
        <f>+'Objective 4'!AK105</f>
        <v>0</v>
      </c>
      <c r="AB135" s="187">
        <f>+'Objective 4'!AL105</f>
        <v>0</v>
      </c>
      <c r="AC135" s="187">
        <f>+'Objective 4'!AM105</f>
        <v>0</v>
      </c>
      <c r="AD135" s="470"/>
    </row>
    <row r="136" spans="2:30" s="172" customFormat="1" ht="14.1" customHeight="1">
      <c r="B136" s="466"/>
      <c r="C136" s="705"/>
      <c r="D136" s="707"/>
      <c r="E136" s="467"/>
      <c r="F136" s="835"/>
      <c r="G136" s="834"/>
      <c r="H136" s="467"/>
      <c r="I136" s="146" t="s">
        <v>223</v>
      </c>
      <c r="J136" s="20">
        <f>+'Objective 4'!G107</f>
        <v>0</v>
      </c>
      <c r="K136" s="467"/>
      <c r="L136" s="187">
        <f>+'Objective 4'!Z113</f>
        <v>0</v>
      </c>
      <c r="M136" s="470"/>
      <c r="O136" s="571"/>
      <c r="P136" s="187">
        <f t="shared" si="29"/>
        <v>0</v>
      </c>
      <c r="Q136" s="452"/>
      <c r="R136" s="187">
        <f>+'Objective 4'!AB113</f>
        <v>0</v>
      </c>
      <c r="S136" s="187">
        <f>+'Objective 4'!AC113</f>
        <v>0</v>
      </c>
      <c r="T136" s="187">
        <f>+'Objective 4'!AD113</f>
        <v>0</v>
      </c>
      <c r="U136" s="187">
        <f>+'Objective 4'!AE113</f>
        <v>0</v>
      </c>
      <c r="V136" s="187">
        <f>+'Objective 4'!AF113</f>
        <v>0</v>
      </c>
      <c r="W136" s="187">
        <f>+'Objective 4'!AG113</f>
        <v>0</v>
      </c>
      <c r="X136" s="187">
        <f>+'Objective 4'!AH113</f>
        <v>0</v>
      </c>
      <c r="Y136" s="187">
        <f>+'Objective 4'!AI113</f>
        <v>0</v>
      </c>
      <c r="Z136" s="187">
        <f>+'Objective 4'!AJ113</f>
        <v>0</v>
      </c>
      <c r="AA136" s="187">
        <f>+'Objective 4'!AK113</f>
        <v>0</v>
      </c>
      <c r="AB136" s="187">
        <f>+'Objective 4'!AL113</f>
        <v>0</v>
      </c>
      <c r="AC136" s="187">
        <f>+'Objective 4'!AM113</f>
        <v>0</v>
      </c>
      <c r="AD136" s="470"/>
    </row>
    <row r="137" spans="2:30" ht="14.1" customHeight="1">
      <c r="B137" s="466"/>
      <c r="C137" s="705"/>
      <c r="D137" s="707"/>
      <c r="E137" s="467"/>
      <c r="F137" s="832"/>
      <c r="G137" s="834"/>
      <c r="H137" s="467"/>
      <c r="I137" s="163"/>
      <c r="J137" s="162"/>
      <c r="K137" s="467"/>
      <c r="L137" s="396">
        <f>SUM(L131:L136)</f>
        <v>0</v>
      </c>
      <c r="M137" s="469"/>
      <c r="O137" s="466"/>
      <c r="P137" s="396">
        <f>SUM(P131:P136)</f>
        <v>0</v>
      </c>
      <c r="Q137" s="467"/>
      <c r="R137" s="396">
        <f t="shared" ref="R137:AC137" si="30">SUM(R131:R136)</f>
        <v>0</v>
      </c>
      <c r="S137" s="396">
        <f t="shared" si="30"/>
        <v>0</v>
      </c>
      <c r="T137" s="396">
        <f t="shared" si="30"/>
        <v>0</v>
      </c>
      <c r="U137" s="396">
        <f t="shared" si="30"/>
        <v>0</v>
      </c>
      <c r="V137" s="396">
        <f t="shared" si="30"/>
        <v>0</v>
      </c>
      <c r="W137" s="396">
        <f t="shared" si="30"/>
        <v>0</v>
      </c>
      <c r="X137" s="396">
        <f t="shared" si="30"/>
        <v>0</v>
      </c>
      <c r="Y137" s="396">
        <f t="shared" si="30"/>
        <v>0</v>
      </c>
      <c r="Z137" s="396">
        <f t="shared" si="30"/>
        <v>0</v>
      </c>
      <c r="AA137" s="396">
        <f t="shared" si="30"/>
        <v>0</v>
      </c>
      <c r="AB137" s="396">
        <f t="shared" si="30"/>
        <v>0</v>
      </c>
      <c r="AC137" s="396">
        <f t="shared" si="30"/>
        <v>0</v>
      </c>
      <c r="AD137" s="469"/>
    </row>
    <row r="138" spans="2:30" ht="8.1" customHeight="1" collapsed="1">
      <c r="B138" s="466"/>
      <c r="C138" s="705"/>
      <c r="D138" s="707"/>
      <c r="E138" s="467"/>
      <c r="F138" s="471"/>
      <c r="G138" s="472"/>
      <c r="H138" s="467"/>
      <c r="I138" s="473"/>
      <c r="J138" s="474"/>
      <c r="K138" s="467"/>
      <c r="L138" s="450"/>
      <c r="M138" s="469"/>
      <c r="O138" s="466"/>
      <c r="P138" s="450"/>
      <c r="Q138" s="467"/>
      <c r="R138" s="450"/>
      <c r="S138" s="450"/>
      <c r="T138" s="450"/>
      <c r="U138" s="450"/>
      <c r="V138" s="450"/>
      <c r="W138" s="450"/>
      <c r="X138" s="450"/>
      <c r="Y138" s="450"/>
      <c r="Z138" s="450"/>
      <c r="AA138" s="450"/>
      <c r="AB138" s="450"/>
      <c r="AC138" s="450"/>
      <c r="AD138" s="469"/>
    </row>
    <row r="139" spans="2:30" ht="14.1" customHeight="1">
      <c r="B139" s="466"/>
      <c r="C139" s="705"/>
      <c r="D139" s="707"/>
      <c r="E139" s="467"/>
      <c r="F139" s="828">
        <v>4.3</v>
      </c>
      <c r="G139" s="833">
        <f>+'Objective 4'!D122</f>
        <v>0</v>
      </c>
      <c r="H139" s="467"/>
      <c r="I139" s="146" t="s">
        <v>224</v>
      </c>
      <c r="J139" s="20">
        <f>+'Objective 4'!G122</f>
        <v>0</v>
      </c>
      <c r="K139" s="467"/>
      <c r="L139" s="187">
        <f>+'Objective 4'!Z128</f>
        <v>0</v>
      </c>
      <c r="M139" s="469"/>
      <c r="O139" s="466"/>
      <c r="P139" s="187">
        <f t="shared" ref="P139:P144" si="31">SUM(R139:AC139)</f>
        <v>0</v>
      </c>
      <c r="Q139" s="467"/>
      <c r="R139" s="187">
        <f>+'Objective 4'!AB128</f>
        <v>0</v>
      </c>
      <c r="S139" s="187">
        <f>+'Objective 4'!AC128</f>
        <v>0</v>
      </c>
      <c r="T139" s="187">
        <f>+'Objective 4'!AD128</f>
        <v>0</v>
      </c>
      <c r="U139" s="187">
        <f>+'Objective 4'!AE128</f>
        <v>0</v>
      </c>
      <c r="V139" s="187">
        <f>+'Objective 4'!AF128</f>
        <v>0</v>
      </c>
      <c r="W139" s="187">
        <f>+'Objective 4'!AG128</f>
        <v>0</v>
      </c>
      <c r="X139" s="187">
        <f>+'Objective 4'!AH128</f>
        <v>0</v>
      </c>
      <c r="Y139" s="187">
        <f>+'Objective 4'!AI128</f>
        <v>0</v>
      </c>
      <c r="Z139" s="187">
        <f>+'Objective 4'!AJ128</f>
        <v>0</v>
      </c>
      <c r="AA139" s="187">
        <f>+'Objective 4'!AK128</f>
        <v>0</v>
      </c>
      <c r="AB139" s="187">
        <f>+'Objective 4'!AL128</f>
        <v>0</v>
      </c>
      <c r="AC139" s="187">
        <f>+'Objective 4'!AM128</f>
        <v>0</v>
      </c>
      <c r="AD139" s="469"/>
    </row>
    <row r="140" spans="2:30" s="172" customFormat="1" ht="14.1" customHeight="1">
      <c r="B140" s="466"/>
      <c r="C140" s="705"/>
      <c r="D140" s="707"/>
      <c r="E140" s="467"/>
      <c r="F140" s="835"/>
      <c r="G140" s="834"/>
      <c r="H140" s="467"/>
      <c r="I140" s="146" t="s">
        <v>225</v>
      </c>
      <c r="J140" s="20">
        <f>+'Objective 4'!G130</f>
        <v>0</v>
      </c>
      <c r="K140" s="467"/>
      <c r="L140" s="187">
        <f>+'Objective 4'!Z136</f>
        <v>0</v>
      </c>
      <c r="M140" s="470"/>
      <c r="O140" s="571"/>
      <c r="P140" s="187">
        <f t="shared" si="31"/>
        <v>0</v>
      </c>
      <c r="Q140" s="452"/>
      <c r="R140" s="187">
        <f>+'Objective 4'!AB136</f>
        <v>0</v>
      </c>
      <c r="S140" s="187">
        <f>+'Objective 4'!AC136</f>
        <v>0</v>
      </c>
      <c r="T140" s="187">
        <f>+'Objective 4'!AD136</f>
        <v>0</v>
      </c>
      <c r="U140" s="187">
        <f>+'Objective 4'!AE136</f>
        <v>0</v>
      </c>
      <c r="V140" s="187">
        <f>+'Objective 4'!AF136</f>
        <v>0</v>
      </c>
      <c r="W140" s="187">
        <f>+'Objective 4'!AG136</f>
        <v>0</v>
      </c>
      <c r="X140" s="187">
        <f>+'Objective 4'!AH136</f>
        <v>0</v>
      </c>
      <c r="Y140" s="187">
        <f>+'Objective 4'!AI136</f>
        <v>0</v>
      </c>
      <c r="Z140" s="187">
        <f>+'Objective 4'!AJ136</f>
        <v>0</v>
      </c>
      <c r="AA140" s="187">
        <f>+'Objective 4'!AK136</f>
        <v>0</v>
      </c>
      <c r="AB140" s="187">
        <f>+'Objective 4'!AL136</f>
        <v>0</v>
      </c>
      <c r="AC140" s="187">
        <f>+'Objective 4'!AM136</f>
        <v>0</v>
      </c>
      <c r="AD140" s="470"/>
    </row>
    <row r="141" spans="2:30" s="172" customFormat="1" ht="14.1" customHeight="1">
      <c r="B141" s="466"/>
      <c r="C141" s="705"/>
      <c r="D141" s="707"/>
      <c r="E141" s="467"/>
      <c r="F141" s="835"/>
      <c r="G141" s="834"/>
      <c r="H141" s="467"/>
      <c r="I141" s="146" t="s">
        <v>226</v>
      </c>
      <c r="J141" s="20">
        <f>+'Objective 4'!G138</f>
        <v>0</v>
      </c>
      <c r="K141" s="467"/>
      <c r="L141" s="187">
        <f>+'Objective 4'!Z144</f>
        <v>0</v>
      </c>
      <c r="M141" s="470"/>
      <c r="O141" s="571"/>
      <c r="P141" s="187">
        <f t="shared" si="31"/>
        <v>0</v>
      </c>
      <c r="Q141" s="452"/>
      <c r="R141" s="187">
        <f>+'Objective 4'!AB144</f>
        <v>0</v>
      </c>
      <c r="S141" s="187">
        <f>+'Objective 4'!AC144</f>
        <v>0</v>
      </c>
      <c r="T141" s="187">
        <f>+'Objective 4'!AD144</f>
        <v>0</v>
      </c>
      <c r="U141" s="187">
        <f>+'Objective 4'!AE144</f>
        <v>0</v>
      </c>
      <c r="V141" s="187">
        <f>+'Objective 4'!AF144</f>
        <v>0</v>
      </c>
      <c r="W141" s="187">
        <f>+'Objective 4'!AG144</f>
        <v>0</v>
      </c>
      <c r="X141" s="187">
        <f>+'Objective 4'!AH144</f>
        <v>0</v>
      </c>
      <c r="Y141" s="187">
        <f>+'Objective 4'!AI144</f>
        <v>0</v>
      </c>
      <c r="Z141" s="187">
        <f>+'Objective 4'!AJ144</f>
        <v>0</v>
      </c>
      <c r="AA141" s="187">
        <f>+'Objective 4'!AK144</f>
        <v>0</v>
      </c>
      <c r="AB141" s="187">
        <f>+'Objective 4'!AL144</f>
        <v>0</v>
      </c>
      <c r="AC141" s="187">
        <f>+'Objective 4'!AM144</f>
        <v>0</v>
      </c>
      <c r="AD141" s="470"/>
    </row>
    <row r="142" spans="2:30" s="172" customFormat="1" ht="14.1" customHeight="1">
      <c r="B142" s="466"/>
      <c r="C142" s="705"/>
      <c r="D142" s="707"/>
      <c r="E142" s="467"/>
      <c r="F142" s="835"/>
      <c r="G142" s="834"/>
      <c r="H142" s="467"/>
      <c r="I142" s="146" t="s">
        <v>227</v>
      </c>
      <c r="J142" s="20">
        <f>+'Objective 4'!G146</f>
        <v>0</v>
      </c>
      <c r="K142" s="467"/>
      <c r="L142" s="187">
        <f>+'Objective 4'!Z152</f>
        <v>0</v>
      </c>
      <c r="M142" s="470"/>
      <c r="O142" s="571"/>
      <c r="P142" s="187">
        <f t="shared" si="31"/>
        <v>0</v>
      </c>
      <c r="Q142" s="452"/>
      <c r="R142" s="187">
        <f>+'Objective 4'!AB152</f>
        <v>0</v>
      </c>
      <c r="S142" s="187">
        <f>+'Objective 4'!AC152</f>
        <v>0</v>
      </c>
      <c r="T142" s="187">
        <f>+'Objective 4'!AD152</f>
        <v>0</v>
      </c>
      <c r="U142" s="187">
        <f>+'Objective 4'!AE152</f>
        <v>0</v>
      </c>
      <c r="V142" s="187">
        <f>+'Objective 4'!AF152</f>
        <v>0</v>
      </c>
      <c r="W142" s="187">
        <f>+'Objective 4'!AG152</f>
        <v>0</v>
      </c>
      <c r="X142" s="187">
        <f>+'Objective 4'!AH152</f>
        <v>0</v>
      </c>
      <c r="Y142" s="187">
        <f>+'Objective 4'!AI152</f>
        <v>0</v>
      </c>
      <c r="Z142" s="187">
        <f>+'Objective 4'!AJ152</f>
        <v>0</v>
      </c>
      <c r="AA142" s="187">
        <f>+'Objective 4'!AK152</f>
        <v>0</v>
      </c>
      <c r="AB142" s="187">
        <f>+'Objective 4'!AL152</f>
        <v>0</v>
      </c>
      <c r="AC142" s="187">
        <f>+'Objective 4'!AM152</f>
        <v>0</v>
      </c>
      <c r="AD142" s="470"/>
    </row>
    <row r="143" spans="2:30" s="172" customFormat="1" ht="14.1" customHeight="1">
      <c r="B143" s="466"/>
      <c r="C143" s="705"/>
      <c r="D143" s="707"/>
      <c r="E143" s="467"/>
      <c r="F143" s="835"/>
      <c r="G143" s="834"/>
      <c r="H143" s="467"/>
      <c r="I143" s="146" t="s">
        <v>228</v>
      </c>
      <c r="J143" s="20">
        <f>+'Objective 4'!G154</f>
        <v>0</v>
      </c>
      <c r="K143" s="467"/>
      <c r="L143" s="187">
        <f>+'Objective 4'!Z160</f>
        <v>0</v>
      </c>
      <c r="M143" s="470"/>
      <c r="O143" s="571"/>
      <c r="P143" s="187">
        <f t="shared" si="31"/>
        <v>0</v>
      </c>
      <c r="Q143" s="452"/>
      <c r="R143" s="187">
        <f>+'Objective 4'!AB160</f>
        <v>0</v>
      </c>
      <c r="S143" s="187">
        <f>+'Objective 4'!AC160</f>
        <v>0</v>
      </c>
      <c r="T143" s="187">
        <f>+'Objective 4'!AD160</f>
        <v>0</v>
      </c>
      <c r="U143" s="187">
        <f>+'Objective 4'!AE160</f>
        <v>0</v>
      </c>
      <c r="V143" s="187">
        <f>+'Objective 4'!AF160</f>
        <v>0</v>
      </c>
      <c r="W143" s="187">
        <f>+'Objective 4'!AG160</f>
        <v>0</v>
      </c>
      <c r="X143" s="187">
        <f>+'Objective 4'!AH160</f>
        <v>0</v>
      </c>
      <c r="Y143" s="187">
        <f>+'Objective 4'!AI160</f>
        <v>0</v>
      </c>
      <c r="Z143" s="187">
        <f>+'Objective 4'!AJ160</f>
        <v>0</v>
      </c>
      <c r="AA143" s="187">
        <f>+'Objective 4'!AK160</f>
        <v>0</v>
      </c>
      <c r="AB143" s="187">
        <f>+'Objective 4'!AL160</f>
        <v>0</v>
      </c>
      <c r="AC143" s="187">
        <f>+'Objective 4'!AM160</f>
        <v>0</v>
      </c>
      <c r="AD143" s="470"/>
    </row>
    <row r="144" spans="2:30" s="172" customFormat="1" ht="14.1" customHeight="1">
      <c r="B144" s="466"/>
      <c r="C144" s="705"/>
      <c r="D144" s="707"/>
      <c r="E144" s="467"/>
      <c r="F144" s="835"/>
      <c r="G144" s="834"/>
      <c r="H144" s="467"/>
      <c r="I144" s="146" t="s">
        <v>229</v>
      </c>
      <c r="J144" s="20">
        <f>+'Objective 4'!G162</f>
        <v>0</v>
      </c>
      <c r="K144" s="467"/>
      <c r="L144" s="187">
        <f>+'Objective 4'!Z168</f>
        <v>0</v>
      </c>
      <c r="M144" s="470"/>
      <c r="O144" s="571"/>
      <c r="P144" s="187">
        <f t="shared" si="31"/>
        <v>0</v>
      </c>
      <c r="Q144" s="452"/>
      <c r="R144" s="187">
        <f>+'Objective 4'!AB168</f>
        <v>0</v>
      </c>
      <c r="S144" s="187">
        <f>+'Objective 4'!AC168</f>
        <v>0</v>
      </c>
      <c r="T144" s="187">
        <f>+'Objective 4'!AD168</f>
        <v>0</v>
      </c>
      <c r="U144" s="187">
        <f>+'Objective 4'!AE168</f>
        <v>0</v>
      </c>
      <c r="V144" s="187">
        <f>+'Objective 4'!AF168</f>
        <v>0</v>
      </c>
      <c r="W144" s="187">
        <f>+'Objective 4'!AG168</f>
        <v>0</v>
      </c>
      <c r="X144" s="187">
        <f>+'Objective 4'!AH168</f>
        <v>0</v>
      </c>
      <c r="Y144" s="187">
        <f>+'Objective 4'!AI168</f>
        <v>0</v>
      </c>
      <c r="Z144" s="187">
        <f>+'Objective 4'!AJ168</f>
        <v>0</v>
      </c>
      <c r="AA144" s="187">
        <f>+'Objective 4'!AK168</f>
        <v>0</v>
      </c>
      <c r="AB144" s="187">
        <f>+'Objective 4'!AL168</f>
        <v>0</v>
      </c>
      <c r="AC144" s="187">
        <f>+'Objective 4'!AM168</f>
        <v>0</v>
      </c>
      <c r="AD144" s="470"/>
    </row>
    <row r="145" spans="2:30" ht="14.1" customHeight="1">
      <c r="B145" s="466"/>
      <c r="C145" s="705"/>
      <c r="D145" s="707"/>
      <c r="E145" s="467"/>
      <c r="F145" s="832"/>
      <c r="G145" s="834"/>
      <c r="H145" s="467"/>
      <c r="I145" s="163"/>
      <c r="J145" s="162"/>
      <c r="K145" s="467"/>
      <c r="L145" s="396">
        <f>SUM(L139:L144)</f>
        <v>0</v>
      </c>
      <c r="M145" s="469"/>
      <c r="O145" s="466"/>
      <c r="P145" s="396">
        <f>SUM(P139:P144)</f>
        <v>0</v>
      </c>
      <c r="Q145" s="467"/>
      <c r="R145" s="396">
        <f t="shared" ref="R145:AC145" si="32">SUM(R139:R144)</f>
        <v>0</v>
      </c>
      <c r="S145" s="396">
        <f t="shared" si="32"/>
        <v>0</v>
      </c>
      <c r="T145" s="396">
        <f t="shared" si="32"/>
        <v>0</v>
      </c>
      <c r="U145" s="396">
        <f t="shared" si="32"/>
        <v>0</v>
      </c>
      <c r="V145" s="396">
        <f t="shared" si="32"/>
        <v>0</v>
      </c>
      <c r="W145" s="396">
        <f t="shared" si="32"/>
        <v>0</v>
      </c>
      <c r="X145" s="396">
        <f t="shared" si="32"/>
        <v>0</v>
      </c>
      <c r="Y145" s="396">
        <f t="shared" si="32"/>
        <v>0</v>
      </c>
      <c r="Z145" s="396">
        <f t="shared" si="32"/>
        <v>0</v>
      </c>
      <c r="AA145" s="396">
        <f t="shared" si="32"/>
        <v>0</v>
      </c>
      <c r="AB145" s="396">
        <f t="shared" si="32"/>
        <v>0</v>
      </c>
      <c r="AC145" s="396">
        <f t="shared" si="32"/>
        <v>0</v>
      </c>
      <c r="AD145" s="469"/>
    </row>
    <row r="146" spans="2:30" ht="8.1" customHeight="1" collapsed="1">
      <c r="B146" s="466"/>
      <c r="C146" s="705"/>
      <c r="D146" s="707"/>
      <c r="E146" s="467"/>
      <c r="F146" s="471"/>
      <c r="G146" s="472"/>
      <c r="H146" s="467"/>
      <c r="I146" s="473"/>
      <c r="J146" s="474"/>
      <c r="K146" s="467"/>
      <c r="L146" s="450"/>
      <c r="M146" s="469"/>
      <c r="O146" s="466"/>
      <c r="P146" s="450"/>
      <c r="Q146" s="467"/>
      <c r="R146" s="450"/>
      <c r="S146" s="450"/>
      <c r="T146" s="450"/>
      <c r="U146" s="450"/>
      <c r="V146" s="450"/>
      <c r="W146" s="450"/>
      <c r="X146" s="450"/>
      <c r="Y146" s="450"/>
      <c r="Z146" s="450"/>
      <c r="AA146" s="450"/>
      <c r="AB146" s="450"/>
      <c r="AC146" s="450"/>
      <c r="AD146" s="469"/>
    </row>
    <row r="147" spans="2:30" ht="14.1" customHeight="1">
      <c r="B147" s="466"/>
      <c r="C147" s="705"/>
      <c r="D147" s="707"/>
      <c r="E147" s="467"/>
      <c r="F147" s="828">
        <v>4.4000000000000004</v>
      </c>
      <c r="G147" s="833">
        <f>+'Objective 4'!D177</f>
        <v>0</v>
      </c>
      <c r="H147" s="467"/>
      <c r="I147" s="146" t="s">
        <v>230</v>
      </c>
      <c r="J147" s="20">
        <f>+'Objective 4'!G177</f>
        <v>0</v>
      </c>
      <c r="K147" s="467"/>
      <c r="L147" s="187">
        <f>+'Objective 4'!Z183</f>
        <v>0</v>
      </c>
      <c r="M147" s="469"/>
      <c r="O147" s="466"/>
      <c r="P147" s="187">
        <f t="shared" ref="P147:P152" si="33">SUM(R147:AC147)</f>
        <v>0</v>
      </c>
      <c r="Q147" s="467"/>
      <c r="R147" s="187">
        <f>+'Objective 4'!AB183</f>
        <v>0</v>
      </c>
      <c r="S147" s="187">
        <f>+'Objective 4'!AC183</f>
        <v>0</v>
      </c>
      <c r="T147" s="187">
        <f>+'Objective 4'!AD183</f>
        <v>0</v>
      </c>
      <c r="U147" s="187">
        <f>+'Objective 4'!AE183</f>
        <v>0</v>
      </c>
      <c r="V147" s="187">
        <f>+'Objective 4'!AF183</f>
        <v>0</v>
      </c>
      <c r="W147" s="187">
        <f>+'Objective 4'!AG183</f>
        <v>0</v>
      </c>
      <c r="X147" s="187">
        <f>+'Objective 4'!AH183</f>
        <v>0</v>
      </c>
      <c r="Y147" s="187">
        <f>+'Objective 4'!AI183</f>
        <v>0</v>
      </c>
      <c r="Z147" s="187">
        <f>+'Objective 4'!AJ183</f>
        <v>0</v>
      </c>
      <c r="AA147" s="187">
        <f>+'Objective 4'!AK183</f>
        <v>0</v>
      </c>
      <c r="AB147" s="187">
        <f>+'Objective 4'!AL183</f>
        <v>0</v>
      </c>
      <c r="AC147" s="187">
        <f>+'Objective 4'!AM183</f>
        <v>0</v>
      </c>
      <c r="AD147" s="469"/>
    </row>
    <row r="148" spans="2:30" s="172" customFormat="1" ht="14.1" customHeight="1">
      <c r="B148" s="466"/>
      <c r="C148" s="705"/>
      <c r="D148" s="707"/>
      <c r="E148" s="467"/>
      <c r="F148" s="835"/>
      <c r="G148" s="834"/>
      <c r="H148" s="467"/>
      <c r="I148" s="146" t="s">
        <v>231</v>
      </c>
      <c r="J148" s="20">
        <f>+'Objective 4'!G185</f>
        <v>0</v>
      </c>
      <c r="K148" s="467"/>
      <c r="L148" s="187">
        <f>+'Objective 4'!Z191</f>
        <v>0</v>
      </c>
      <c r="M148" s="470"/>
      <c r="O148" s="571"/>
      <c r="P148" s="187">
        <f t="shared" si="33"/>
        <v>0</v>
      </c>
      <c r="Q148" s="452"/>
      <c r="R148" s="187">
        <f>+'Objective 4'!AB191</f>
        <v>0</v>
      </c>
      <c r="S148" s="187">
        <f>+'Objective 4'!AC191</f>
        <v>0</v>
      </c>
      <c r="T148" s="187">
        <f>+'Objective 4'!AD191</f>
        <v>0</v>
      </c>
      <c r="U148" s="187">
        <f>+'Objective 4'!AE191</f>
        <v>0</v>
      </c>
      <c r="V148" s="187">
        <f>+'Objective 4'!AF191</f>
        <v>0</v>
      </c>
      <c r="W148" s="187">
        <f>+'Objective 4'!AG191</f>
        <v>0</v>
      </c>
      <c r="X148" s="187">
        <f>+'Objective 4'!AH191</f>
        <v>0</v>
      </c>
      <c r="Y148" s="187">
        <f>+'Objective 4'!AI191</f>
        <v>0</v>
      </c>
      <c r="Z148" s="187">
        <f>+'Objective 4'!AJ191</f>
        <v>0</v>
      </c>
      <c r="AA148" s="187">
        <f>+'Objective 4'!AK191</f>
        <v>0</v>
      </c>
      <c r="AB148" s="187">
        <f>+'Objective 4'!AL191</f>
        <v>0</v>
      </c>
      <c r="AC148" s="187">
        <f>+'Objective 4'!AM191</f>
        <v>0</v>
      </c>
      <c r="AD148" s="470"/>
    </row>
    <row r="149" spans="2:30" s="172" customFormat="1" ht="14.1" customHeight="1">
      <c r="B149" s="466"/>
      <c r="C149" s="705"/>
      <c r="D149" s="707"/>
      <c r="E149" s="467"/>
      <c r="F149" s="835"/>
      <c r="G149" s="834"/>
      <c r="H149" s="467"/>
      <c r="I149" s="146" t="s">
        <v>232</v>
      </c>
      <c r="J149" s="20">
        <f>+'Objective 4'!G193</f>
        <v>0</v>
      </c>
      <c r="K149" s="467"/>
      <c r="L149" s="187">
        <f>+'Objective 4'!Z199</f>
        <v>0</v>
      </c>
      <c r="M149" s="470"/>
      <c r="O149" s="571"/>
      <c r="P149" s="187">
        <f t="shared" si="33"/>
        <v>0</v>
      </c>
      <c r="Q149" s="452"/>
      <c r="R149" s="187">
        <f>+'Objective 4'!AB199</f>
        <v>0</v>
      </c>
      <c r="S149" s="187">
        <f>+'Objective 4'!AC199</f>
        <v>0</v>
      </c>
      <c r="T149" s="187">
        <f>+'Objective 4'!AD199</f>
        <v>0</v>
      </c>
      <c r="U149" s="187">
        <f>+'Objective 4'!AE199</f>
        <v>0</v>
      </c>
      <c r="V149" s="187">
        <f>+'Objective 4'!AF199</f>
        <v>0</v>
      </c>
      <c r="W149" s="187">
        <f>+'Objective 4'!AG199</f>
        <v>0</v>
      </c>
      <c r="X149" s="187">
        <f>+'Objective 4'!AH199</f>
        <v>0</v>
      </c>
      <c r="Y149" s="187">
        <f>+'Objective 4'!AI199</f>
        <v>0</v>
      </c>
      <c r="Z149" s="187">
        <f>+'Objective 4'!AJ199</f>
        <v>0</v>
      </c>
      <c r="AA149" s="187">
        <f>+'Objective 4'!AK199</f>
        <v>0</v>
      </c>
      <c r="AB149" s="187">
        <f>+'Objective 4'!AL199</f>
        <v>0</v>
      </c>
      <c r="AC149" s="187">
        <f>+'Objective 4'!AM199</f>
        <v>0</v>
      </c>
      <c r="AD149" s="470"/>
    </row>
    <row r="150" spans="2:30" s="172" customFormat="1" ht="14.1" customHeight="1">
      <c r="B150" s="466"/>
      <c r="C150" s="705"/>
      <c r="D150" s="707"/>
      <c r="E150" s="467"/>
      <c r="F150" s="835"/>
      <c r="G150" s="834"/>
      <c r="H150" s="467"/>
      <c r="I150" s="146" t="s">
        <v>233</v>
      </c>
      <c r="J150" s="20">
        <f>+'Objective 4'!G201</f>
        <v>0</v>
      </c>
      <c r="K150" s="467"/>
      <c r="L150" s="187">
        <f>+'Objective 4'!Z207</f>
        <v>0</v>
      </c>
      <c r="M150" s="470"/>
      <c r="O150" s="571"/>
      <c r="P150" s="187">
        <f t="shared" si="33"/>
        <v>0</v>
      </c>
      <c r="Q150" s="452"/>
      <c r="R150" s="187">
        <f>+'Objective 4'!AB207</f>
        <v>0</v>
      </c>
      <c r="S150" s="187">
        <f>+'Objective 4'!AC207</f>
        <v>0</v>
      </c>
      <c r="T150" s="187">
        <f>+'Objective 4'!AD207</f>
        <v>0</v>
      </c>
      <c r="U150" s="187">
        <f>+'Objective 4'!AE207</f>
        <v>0</v>
      </c>
      <c r="V150" s="187">
        <f>+'Objective 4'!AF207</f>
        <v>0</v>
      </c>
      <c r="W150" s="187">
        <f>+'Objective 4'!AG207</f>
        <v>0</v>
      </c>
      <c r="X150" s="187">
        <f>+'Objective 4'!AH207</f>
        <v>0</v>
      </c>
      <c r="Y150" s="187">
        <f>+'Objective 4'!AI207</f>
        <v>0</v>
      </c>
      <c r="Z150" s="187">
        <f>+'Objective 4'!AJ207</f>
        <v>0</v>
      </c>
      <c r="AA150" s="187">
        <f>+'Objective 4'!AK207</f>
        <v>0</v>
      </c>
      <c r="AB150" s="187">
        <f>+'Objective 4'!AL207</f>
        <v>0</v>
      </c>
      <c r="AC150" s="187">
        <f>+'Objective 4'!AM207</f>
        <v>0</v>
      </c>
      <c r="AD150" s="470"/>
    </row>
    <row r="151" spans="2:30" s="172" customFormat="1" ht="14.1" customHeight="1">
      <c r="B151" s="466"/>
      <c r="C151" s="705"/>
      <c r="D151" s="707"/>
      <c r="E151" s="467"/>
      <c r="F151" s="835"/>
      <c r="G151" s="834"/>
      <c r="H151" s="467"/>
      <c r="I151" s="146" t="s">
        <v>234</v>
      </c>
      <c r="J151" s="20">
        <f>+'Objective 4'!G209</f>
        <v>0</v>
      </c>
      <c r="K151" s="467"/>
      <c r="L151" s="187">
        <f>+'Objective 4'!Z215</f>
        <v>0</v>
      </c>
      <c r="M151" s="470"/>
      <c r="O151" s="571"/>
      <c r="P151" s="187">
        <f t="shared" si="33"/>
        <v>0</v>
      </c>
      <c r="Q151" s="452"/>
      <c r="R151" s="187">
        <f>+'Objective 4'!AB215</f>
        <v>0</v>
      </c>
      <c r="S151" s="187">
        <f>+'Objective 4'!AC215</f>
        <v>0</v>
      </c>
      <c r="T151" s="187">
        <f>+'Objective 4'!AD215</f>
        <v>0</v>
      </c>
      <c r="U151" s="187">
        <f>+'Objective 4'!AE215</f>
        <v>0</v>
      </c>
      <c r="V151" s="187">
        <f>+'Objective 4'!AF215</f>
        <v>0</v>
      </c>
      <c r="W151" s="187">
        <f>+'Objective 4'!AG215</f>
        <v>0</v>
      </c>
      <c r="X151" s="187">
        <f>+'Objective 4'!AH215</f>
        <v>0</v>
      </c>
      <c r="Y151" s="187">
        <f>+'Objective 4'!AI215</f>
        <v>0</v>
      </c>
      <c r="Z151" s="187">
        <f>+'Objective 4'!AJ215</f>
        <v>0</v>
      </c>
      <c r="AA151" s="187">
        <f>+'Objective 4'!AK215</f>
        <v>0</v>
      </c>
      <c r="AB151" s="187">
        <f>+'Objective 4'!AL215</f>
        <v>0</v>
      </c>
      <c r="AC151" s="187">
        <f>+'Objective 4'!AM215</f>
        <v>0</v>
      </c>
      <c r="AD151" s="470"/>
    </row>
    <row r="152" spans="2:30" s="172" customFormat="1" ht="14.1" customHeight="1">
      <c r="B152" s="466"/>
      <c r="C152" s="705"/>
      <c r="D152" s="707"/>
      <c r="E152" s="467"/>
      <c r="F152" s="835"/>
      <c r="G152" s="834"/>
      <c r="H152" s="467"/>
      <c r="I152" s="146" t="s">
        <v>235</v>
      </c>
      <c r="J152" s="20">
        <f>+'Objective 4'!G217</f>
        <v>0</v>
      </c>
      <c r="K152" s="467"/>
      <c r="L152" s="187">
        <f>+'Objective 4'!Z223</f>
        <v>0</v>
      </c>
      <c r="M152" s="470"/>
      <c r="O152" s="571"/>
      <c r="P152" s="187">
        <f t="shared" si="33"/>
        <v>0</v>
      </c>
      <c r="Q152" s="452"/>
      <c r="R152" s="187">
        <f>+'Objective 4'!AB223</f>
        <v>0</v>
      </c>
      <c r="S152" s="187">
        <f>+'Objective 4'!AC223</f>
        <v>0</v>
      </c>
      <c r="T152" s="187">
        <f>+'Objective 4'!AD223</f>
        <v>0</v>
      </c>
      <c r="U152" s="187">
        <f>+'Objective 4'!AE223</f>
        <v>0</v>
      </c>
      <c r="V152" s="187">
        <f>+'Objective 4'!AF223</f>
        <v>0</v>
      </c>
      <c r="W152" s="187">
        <f>+'Objective 4'!AG223</f>
        <v>0</v>
      </c>
      <c r="X152" s="187">
        <f>+'Objective 4'!AH223</f>
        <v>0</v>
      </c>
      <c r="Y152" s="187">
        <f>+'Objective 4'!AI223</f>
        <v>0</v>
      </c>
      <c r="Z152" s="187">
        <f>+'Objective 4'!AJ223</f>
        <v>0</v>
      </c>
      <c r="AA152" s="187">
        <f>+'Objective 4'!AK223</f>
        <v>0</v>
      </c>
      <c r="AB152" s="187">
        <f>+'Objective 4'!AL223</f>
        <v>0</v>
      </c>
      <c r="AC152" s="187">
        <f>+'Objective 4'!AM223</f>
        <v>0</v>
      </c>
      <c r="AD152" s="470"/>
    </row>
    <row r="153" spans="2:30" ht="14.1" customHeight="1">
      <c r="B153" s="466"/>
      <c r="C153" s="798"/>
      <c r="D153" s="800"/>
      <c r="E153" s="467"/>
      <c r="F153" s="832"/>
      <c r="G153" s="834"/>
      <c r="H153" s="467"/>
      <c r="I153" s="163"/>
      <c r="J153" s="162"/>
      <c r="K153" s="467"/>
      <c r="L153" s="396">
        <f>SUM(L147:L152)</f>
        <v>0</v>
      </c>
      <c r="M153" s="469"/>
      <c r="O153" s="466"/>
      <c r="P153" s="396">
        <f>SUM(P147:P152)</f>
        <v>0</v>
      </c>
      <c r="Q153" s="467"/>
      <c r="R153" s="396">
        <f t="shared" ref="R153:AC153" si="34">SUM(R147:R152)</f>
        <v>0</v>
      </c>
      <c r="S153" s="396">
        <f t="shared" si="34"/>
        <v>0</v>
      </c>
      <c r="T153" s="396">
        <f t="shared" si="34"/>
        <v>0</v>
      </c>
      <c r="U153" s="396">
        <f t="shared" si="34"/>
        <v>0</v>
      </c>
      <c r="V153" s="396">
        <f t="shared" si="34"/>
        <v>0</v>
      </c>
      <c r="W153" s="396">
        <f t="shared" si="34"/>
        <v>0</v>
      </c>
      <c r="X153" s="396">
        <f t="shared" si="34"/>
        <v>0</v>
      </c>
      <c r="Y153" s="396">
        <f t="shared" si="34"/>
        <v>0</v>
      </c>
      <c r="Z153" s="396">
        <f t="shared" si="34"/>
        <v>0</v>
      </c>
      <c r="AA153" s="396">
        <f t="shared" si="34"/>
        <v>0</v>
      </c>
      <c r="AB153" s="396">
        <f t="shared" si="34"/>
        <v>0</v>
      </c>
      <c r="AC153" s="396">
        <f t="shared" si="34"/>
        <v>0</v>
      </c>
      <c r="AD153" s="469"/>
    </row>
    <row r="154" spans="2:30" ht="14.1" customHeight="1">
      <c r="B154" s="466"/>
      <c r="C154" s="475"/>
      <c r="D154" s="475"/>
      <c r="E154" s="467"/>
      <c r="F154" s="476"/>
      <c r="G154" s="477"/>
      <c r="H154" s="468"/>
      <c r="I154" s="473"/>
      <c r="J154" s="478"/>
      <c r="K154" s="451"/>
      <c r="L154" s="452"/>
      <c r="M154" s="469"/>
      <c r="O154" s="466"/>
      <c r="P154" s="452"/>
      <c r="Q154" s="467"/>
      <c r="R154" s="452"/>
      <c r="S154" s="452"/>
      <c r="T154" s="452"/>
      <c r="U154" s="452"/>
      <c r="V154" s="452"/>
      <c r="W154" s="452"/>
      <c r="X154" s="452"/>
      <c r="Y154" s="452"/>
      <c r="Z154" s="452"/>
      <c r="AA154" s="452"/>
      <c r="AB154" s="452"/>
      <c r="AC154" s="452"/>
      <c r="AD154" s="469"/>
    </row>
    <row r="155" spans="2:30" s="4" customFormat="1" ht="14.1" customHeight="1">
      <c r="B155" s="479"/>
      <c r="C155" s="480"/>
      <c r="D155" s="480"/>
      <c r="E155" s="481"/>
      <c r="F155" s="482"/>
      <c r="G155" s="483"/>
      <c r="H155" s="484"/>
      <c r="I155" s="485"/>
      <c r="J155" s="486" t="s">
        <v>300</v>
      </c>
      <c r="K155" s="487"/>
      <c r="L155" s="401">
        <f>+L129+L137+L145+L153</f>
        <v>0</v>
      </c>
      <c r="M155" s="488"/>
      <c r="O155" s="479"/>
      <c r="P155" s="401">
        <f>+P129+P137+P145+P153</f>
        <v>0</v>
      </c>
      <c r="Q155" s="481"/>
      <c r="R155" s="401">
        <f t="shared" ref="R155:AC155" si="35">+R129+R137+R145+R153</f>
        <v>0</v>
      </c>
      <c r="S155" s="401">
        <f t="shared" si="35"/>
        <v>0</v>
      </c>
      <c r="T155" s="401">
        <f t="shared" si="35"/>
        <v>0</v>
      </c>
      <c r="U155" s="401">
        <f t="shared" si="35"/>
        <v>0</v>
      </c>
      <c r="V155" s="401">
        <f t="shared" si="35"/>
        <v>0</v>
      </c>
      <c r="W155" s="401">
        <f t="shared" si="35"/>
        <v>0</v>
      </c>
      <c r="X155" s="401">
        <f t="shared" si="35"/>
        <v>0</v>
      </c>
      <c r="Y155" s="401">
        <f t="shared" si="35"/>
        <v>0</v>
      </c>
      <c r="Z155" s="401">
        <f t="shared" si="35"/>
        <v>0</v>
      </c>
      <c r="AA155" s="401">
        <f t="shared" si="35"/>
        <v>0</v>
      </c>
      <c r="AB155" s="401">
        <f t="shared" si="35"/>
        <v>0</v>
      </c>
      <c r="AC155" s="401">
        <f t="shared" si="35"/>
        <v>0</v>
      </c>
      <c r="AD155" s="488"/>
    </row>
    <row r="156" spans="2:30" ht="14.1" customHeight="1" thickBot="1">
      <c r="B156" s="489"/>
      <c r="C156" s="490"/>
      <c r="D156" s="491"/>
      <c r="E156" s="491"/>
      <c r="F156" s="492"/>
      <c r="G156" s="491"/>
      <c r="H156" s="490"/>
      <c r="I156" s="493"/>
      <c r="J156" s="493"/>
      <c r="K156" s="494"/>
      <c r="L156" s="449"/>
      <c r="M156" s="495"/>
      <c r="O156" s="489"/>
      <c r="P156" s="449"/>
      <c r="Q156" s="491"/>
      <c r="R156" s="449"/>
      <c r="S156" s="449"/>
      <c r="T156" s="449"/>
      <c r="U156" s="449"/>
      <c r="V156" s="449"/>
      <c r="W156" s="449"/>
      <c r="X156" s="449"/>
      <c r="Y156" s="449"/>
      <c r="Z156" s="449"/>
      <c r="AA156" s="449"/>
      <c r="AB156" s="449"/>
      <c r="AC156" s="449"/>
      <c r="AD156" s="495"/>
    </row>
    <row r="158" spans="2:30" ht="14.1" customHeight="1" thickBot="1"/>
    <row r="159" spans="2:30" ht="14.1" customHeight="1">
      <c r="B159" s="496"/>
      <c r="C159" s="497"/>
      <c r="D159" s="498"/>
      <c r="E159" s="498"/>
      <c r="F159" s="499"/>
      <c r="G159" s="498"/>
      <c r="H159" s="498"/>
      <c r="I159" s="500"/>
      <c r="J159" s="500"/>
      <c r="K159" s="498"/>
      <c r="L159" s="453"/>
      <c r="M159" s="501"/>
      <c r="O159" s="460"/>
      <c r="P159" s="448"/>
      <c r="Q159" s="462"/>
      <c r="R159" s="448"/>
      <c r="S159" s="448"/>
      <c r="T159" s="448"/>
      <c r="U159" s="448"/>
      <c r="V159" s="448"/>
      <c r="W159" s="448"/>
      <c r="X159" s="448"/>
      <c r="Y159" s="448"/>
      <c r="Z159" s="448"/>
      <c r="AA159" s="448"/>
      <c r="AB159" s="448"/>
      <c r="AC159" s="448"/>
      <c r="AD159" s="465"/>
    </row>
    <row r="160" spans="2:30" ht="14.1" customHeight="1">
      <c r="B160" s="466"/>
      <c r="C160" s="828">
        <v>5</v>
      </c>
      <c r="D160" s="830">
        <f>+'Objective 5'!B3</f>
        <v>0</v>
      </c>
      <c r="E160" s="467"/>
      <c r="F160" s="828">
        <v>5.0999999999999996</v>
      </c>
      <c r="G160" s="833">
        <f>+'Objective 5'!D12</f>
        <v>0</v>
      </c>
      <c r="H160" s="467"/>
      <c r="I160" s="146" t="s">
        <v>206</v>
      </c>
      <c r="J160" s="20">
        <f>+'Objective 5'!G12</f>
        <v>0</v>
      </c>
      <c r="K160" s="467"/>
      <c r="L160" s="187">
        <f>+'Objective 5'!Z18</f>
        <v>0</v>
      </c>
      <c r="M160" s="469"/>
      <c r="O160" s="466"/>
      <c r="P160" s="187">
        <f t="shared" ref="P160:P165" si="36">SUM(R160:AC160)</f>
        <v>0</v>
      </c>
      <c r="Q160" s="467"/>
      <c r="R160" s="187">
        <f>+'Objective 5'!AB18</f>
        <v>0</v>
      </c>
      <c r="S160" s="187">
        <f>+'Objective 5'!AC18</f>
        <v>0</v>
      </c>
      <c r="T160" s="187">
        <f>+'Objective 5'!AD18</f>
        <v>0</v>
      </c>
      <c r="U160" s="187">
        <f>+'Objective 5'!AE18</f>
        <v>0</v>
      </c>
      <c r="V160" s="187">
        <f>+'Objective 5'!AF18</f>
        <v>0</v>
      </c>
      <c r="W160" s="187">
        <f>+'Objective 5'!AG18</f>
        <v>0</v>
      </c>
      <c r="X160" s="187">
        <f>+'Objective 5'!AH18</f>
        <v>0</v>
      </c>
      <c r="Y160" s="187">
        <f>+'Objective 5'!AI18</f>
        <v>0</v>
      </c>
      <c r="Z160" s="187">
        <f>+'Objective 5'!AJ18</f>
        <v>0</v>
      </c>
      <c r="AA160" s="187">
        <f>+'Objective 5'!AK18</f>
        <v>0</v>
      </c>
      <c r="AB160" s="187">
        <f>+'Objective 5'!AL18</f>
        <v>0</v>
      </c>
      <c r="AC160" s="187">
        <f>+'Objective 5'!AM18</f>
        <v>0</v>
      </c>
      <c r="AD160" s="469"/>
    </row>
    <row r="161" spans="2:30" s="172" customFormat="1" ht="14.1" customHeight="1">
      <c r="B161" s="466"/>
      <c r="C161" s="705"/>
      <c r="D161" s="707"/>
      <c r="E161" s="467"/>
      <c r="F161" s="835"/>
      <c r="G161" s="834"/>
      <c r="H161" s="467"/>
      <c r="I161" s="146" t="s">
        <v>207</v>
      </c>
      <c r="J161" s="20">
        <f>+'Objective 5'!G20</f>
        <v>0</v>
      </c>
      <c r="K161" s="467"/>
      <c r="L161" s="187">
        <f>+'Objective 5'!Z26</f>
        <v>0</v>
      </c>
      <c r="M161" s="470"/>
      <c r="O161" s="571"/>
      <c r="P161" s="187">
        <f t="shared" si="36"/>
        <v>0</v>
      </c>
      <c r="Q161" s="452"/>
      <c r="R161" s="187">
        <f>+'Objective 5'!AB26</f>
        <v>0</v>
      </c>
      <c r="S161" s="187">
        <f>+'Objective 5'!AC26</f>
        <v>0</v>
      </c>
      <c r="T161" s="187">
        <f>+'Objective 5'!AD26</f>
        <v>0</v>
      </c>
      <c r="U161" s="187">
        <f>+'Objective 5'!AE26</f>
        <v>0</v>
      </c>
      <c r="V161" s="187">
        <f>+'Objective 5'!AF26</f>
        <v>0</v>
      </c>
      <c r="W161" s="187">
        <f>+'Objective 5'!AG26</f>
        <v>0</v>
      </c>
      <c r="X161" s="187">
        <f>+'Objective 5'!AH26</f>
        <v>0</v>
      </c>
      <c r="Y161" s="187">
        <f>+'Objective 5'!AI26</f>
        <v>0</v>
      </c>
      <c r="Z161" s="187">
        <f>+'Objective 5'!AJ26</f>
        <v>0</v>
      </c>
      <c r="AA161" s="187">
        <f>+'Objective 5'!AK26</f>
        <v>0</v>
      </c>
      <c r="AB161" s="187">
        <f>+'Objective 5'!AL26</f>
        <v>0</v>
      </c>
      <c r="AC161" s="187">
        <f>+'Objective 5'!AM26</f>
        <v>0</v>
      </c>
      <c r="AD161" s="470"/>
    </row>
    <row r="162" spans="2:30" s="172" customFormat="1" ht="14.1" customHeight="1">
      <c r="B162" s="466"/>
      <c r="C162" s="705"/>
      <c r="D162" s="707"/>
      <c r="E162" s="467"/>
      <c r="F162" s="835"/>
      <c r="G162" s="834"/>
      <c r="H162" s="467"/>
      <c r="I162" s="146" t="s">
        <v>208</v>
      </c>
      <c r="J162" s="20">
        <f>+'Objective 5'!G28</f>
        <v>0</v>
      </c>
      <c r="K162" s="467"/>
      <c r="L162" s="187">
        <f>+'Objective 5'!Z34</f>
        <v>0</v>
      </c>
      <c r="M162" s="470"/>
      <c r="O162" s="571"/>
      <c r="P162" s="187">
        <f t="shared" si="36"/>
        <v>0</v>
      </c>
      <c r="Q162" s="452"/>
      <c r="R162" s="187">
        <f>+'Objective 5'!AB34</f>
        <v>0</v>
      </c>
      <c r="S162" s="187">
        <f>+'Objective 5'!AC34</f>
        <v>0</v>
      </c>
      <c r="T162" s="187">
        <f>+'Objective 5'!AD34</f>
        <v>0</v>
      </c>
      <c r="U162" s="187">
        <f>+'Objective 5'!AE34</f>
        <v>0</v>
      </c>
      <c r="V162" s="187">
        <f>+'Objective 5'!AF34</f>
        <v>0</v>
      </c>
      <c r="W162" s="187">
        <f>+'Objective 5'!AG34</f>
        <v>0</v>
      </c>
      <c r="X162" s="187">
        <f>+'Objective 5'!AH34</f>
        <v>0</v>
      </c>
      <c r="Y162" s="187">
        <f>+'Objective 5'!AI34</f>
        <v>0</v>
      </c>
      <c r="Z162" s="187">
        <f>+'Objective 5'!AJ34</f>
        <v>0</v>
      </c>
      <c r="AA162" s="187">
        <f>+'Objective 5'!AK34</f>
        <v>0</v>
      </c>
      <c r="AB162" s="187">
        <f>+'Objective 5'!AL34</f>
        <v>0</v>
      </c>
      <c r="AC162" s="187">
        <f>+'Objective 5'!AM34</f>
        <v>0</v>
      </c>
      <c r="AD162" s="470"/>
    </row>
    <row r="163" spans="2:30" s="172" customFormat="1" ht="14.1" customHeight="1">
      <c r="B163" s="466"/>
      <c r="C163" s="705"/>
      <c r="D163" s="707"/>
      <c r="E163" s="467"/>
      <c r="F163" s="835"/>
      <c r="G163" s="834"/>
      <c r="H163" s="467"/>
      <c r="I163" s="146" t="s">
        <v>209</v>
      </c>
      <c r="J163" s="20">
        <f>+'Objective 5'!G36</f>
        <v>0</v>
      </c>
      <c r="K163" s="467"/>
      <c r="L163" s="187">
        <f>+'Objective 5'!Z42</f>
        <v>0</v>
      </c>
      <c r="M163" s="470"/>
      <c r="O163" s="571"/>
      <c r="P163" s="187">
        <f t="shared" si="36"/>
        <v>0</v>
      </c>
      <c r="Q163" s="452"/>
      <c r="R163" s="187">
        <f>+'Objective 5'!AB42</f>
        <v>0</v>
      </c>
      <c r="S163" s="187">
        <f>+'Objective 5'!AC42</f>
        <v>0</v>
      </c>
      <c r="T163" s="187">
        <f>+'Objective 5'!AD42</f>
        <v>0</v>
      </c>
      <c r="U163" s="187">
        <f>+'Objective 5'!AE42</f>
        <v>0</v>
      </c>
      <c r="V163" s="187">
        <f>+'Objective 5'!AF42</f>
        <v>0</v>
      </c>
      <c r="W163" s="187">
        <f>+'Objective 5'!AG42</f>
        <v>0</v>
      </c>
      <c r="X163" s="187">
        <f>+'Objective 5'!AH42</f>
        <v>0</v>
      </c>
      <c r="Y163" s="187">
        <f>+'Objective 5'!AI42</f>
        <v>0</v>
      </c>
      <c r="Z163" s="187">
        <f>+'Objective 5'!AJ42</f>
        <v>0</v>
      </c>
      <c r="AA163" s="187">
        <f>+'Objective 5'!AK42</f>
        <v>0</v>
      </c>
      <c r="AB163" s="187">
        <f>+'Objective 5'!AL42</f>
        <v>0</v>
      </c>
      <c r="AC163" s="187">
        <f>+'Objective 5'!AM42</f>
        <v>0</v>
      </c>
      <c r="AD163" s="470"/>
    </row>
    <row r="164" spans="2:30" s="172" customFormat="1" ht="14.1" customHeight="1">
      <c r="B164" s="466"/>
      <c r="C164" s="705"/>
      <c r="D164" s="707"/>
      <c r="E164" s="467"/>
      <c r="F164" s="835"/>
      <c r="G164" s="834"/>
      <c r="H164" s="467"/>
      <c r="I164" s="146" t="s">
        <v>210</v>
      </c>
      <c r="J164" s="20">
        <f>+'Objective 5'!G44</f>
        <v>0</v>
      </c>
      <c r="K164" s="467"/>
      <c r="L164" s="187">
        <f>+'Objective 5'!Z50</f>
        <v>0</v>
      </c>
      <c r="M164" s="470"/>
      <c r="O164" s="571"/>
      <c r="P164" s="187">
        <f t="shared" si="36"/>
        <v>0</v>
      </c>
      <c r="Q164" s="452"/>
      <c r="R164" s="187">
        <f>+'Objective 5'!AB50</f>
        <v>0</v>
      </c>
      <c r="S164" s="187">
        <f>+'Objective 5'!AC50</f>
        <v>0</v>
      </c>
      <c r="T164" s="187">
        <f>+'Objective 5'!AD50</f>
        <v>0</v>
      </c>
      <c r="U164" s="187">
        <f>+'Objective 5'!AE50</f>
        <v>0</v>
      </c>
      <c r="V164" s="187">
        <f>+'Objective 5'!AF50</f>
        <v>0</v>
      </c>
      <c r="W164" s="187">
        <f>+'Objective 5'!AG50</f>
        <v>0</v>
      </c>
      <c r="X164" s="187">
        <f>+'Objective 5'!AH50</f>
        <v>0</v>
      </c>
      <c r="Y164" s="187">
        <f>+'Objective 5'!AI50</f>
        <v>0</v>
      </c>
      <c r="Z164" s="187">
        <f>+'Objective 5'!AJ50</f>
        <v>0</v>
      </c>
      <c r="AA164" s="187">
        <f>+'Objective 5'!AK50</f>
        <v>0</v>
      </c>
      <c r="AB164" s="187">
        <f>+'Objective 5'!AL50</f>
        <v>0</v>
      </c>
      <c r="AC164" s="187">
        <f>+'Objective 5'!AM50</f>
        <v>0</v>
      </c>
      <c r="AD164" s="470"/>
    </row>
    <row r="165" spans="2:30" s="172" customFormat="1" ht="14.1" customHeight="1">
      <c r="B165" s="466"/>
      <c r="C165" s="705"/>
      <c r="D165" s="707"/>
      <c r="E165" s="467"/>
      <c r="F165" s="835"/>
      <c r="G165" s="834"/>
      <c r="H165" s="467"/>
      <c r="I165" s="146" t="s">
        <v>211</v>
      </c>
      <c r="J165" s="20">
        <f>+'Objective 5'!G52</f>
        <v>0</v>
      </c>
      <c r="K165" s="467"/>
      <c r="L165" s="187">
        <f>+'Objective 5'!Z58</f>
        <v>0</v>
      </c>
      <c r="M165" s="470"/>
      <c r="O165" s="571"/>
      <c r="P165" s="187">
        <f t="shared" si="36"/>
        <v>0</v>
      </c>
      <c r="Q165" s="452"/>
      <c r="R165" s="187">
        <f>+'Objective 5'!AB58</f>
        <v>0</v>
      </c>
      <c r="S165" s="187">
        <f>+'Objective 5'!AC58</f>
        <v>0</v>
      </c>
      <c r="T165" s="187">
        <f>+'Objective 5'!AD58</f>
        <v>0</v>
      </c>
      <c r="U165" s="187">
        <f>+'Objective 5'!AE58</f>
        <v>0</v>
      </c>
      <c r="V165" s="187">
        <f>+'Objective 5'!AF58</f>
        <v>0</v>
      </c>
      <c r="W165" s="187">
        <f>+'Objective 5'!AG58</f>
        <v>0</v>
      </c>
      <c r="X165" s="187">
        <f>+'Objective 5'!AH58</f>
        <v>0</v>
      </c>
      <c r="Y165" s="187">
        <f>+'Objective 5'!AI58</f>
        <v>0</v>
      </c>
      <c r="Z165" s="187">
        <f>+'Objective 5'!AJ58</f>
        <v>0</v>
      </c>
      <c r="AA165" s="187">
        <f>+'Objective 5'!AK58</f>
        <v>0</v>
      </c>
      <c r="AB165" s="187">
        <f>+'Objective 5'!AL58</f>
        <v>0</v>
      </c>
      <c r="AC165" s="187">
        <f>+'Objective 5'!AM58</f>
        <v>0</v>
      </c>
      <c r="AD165" s="470"/>
    </row>
    <row r="166" spans="2:30" ht="14.1" customHeight="1">
      <c r="B166" s="466"/>
      <c r="C166" s="705"/>
      <c r="D166" s="707"/>
      <c r="E166" s="467"/>
      <c r="F166" s="832"/>
      <c r="G166" s="834"/>
      <c r="H166" s="467"/>
      <c r="I166" s="163"/>
      <c r="J166" s="162"/>
      <c r="K166" s="467"/>
      <c r="L166" s="396">
        <f>SUM(L160:L165)</f>
        <v>0</v>
      </c>
      <c r="M166" s="469"/>
      <c r="O166" s="466"/>
      <c r="P166" s="396">
        <f>SUM(P160:P165)</f>
        <v>0</v>
      </c>
      <c r="Q166" s="467"/>
      <c r="R166" s="396">
        <f t="shared" ref="R166:AC166" si="37">SUM(R160:R165)</f>
        <v>0</v>
      </c>
      <c r="S166" s="396">
        <f t="shared" si="37"/>
        <v>0</v>
      </c>
      <c r="T166" s="396">
        <f t="shared" si="37"/>
        <v>0</v>
      </c>
      <c r="U166" s="396">
        <f t="shared" si="37"/>
        <v>0</v>
      </c>
      <c r="V166" s="396">
        <f t="shared" si="37"/>
        <v>0</v>
      </c>
      <c r="W166" s="396">
        <f t="shared" si="37"/>
        <v>0</v>
      </c>
      <c r="X166" s="396">
        <f t="shared" si="37"/>
        <v>0</v>
      </c>
      <c r="Y166" s="396">
        <f t="shared" si="37"/>
        <v>0</v>
      </c>
      <c r="Z166" s="396">
        <f t="shared" si="37"/>
        <v>0</v>
      </c>
      <c r="AA166" s="396">
        <f t="shared" si="37"/>
        <v>0</v>
      </c>
      <c r="AB166" s="396">
        <f t="shared" si="37"/>
        <v>0</v>
      </c>
      <c r="AC166" s="396">
        <f t="shared" si="37"/>
        <v>0</v>
      </c>
      <c r="AD166" s="469"/>
    </row>
    <row r="167" spans="2:30" ht="8.1" customHeight="1" collapsed="1">
      <c r="B167" s="466"/>
      <c r="C167" s="705"/>
      <c r="D167" s="707"/>
      <c r="E167" s="467"/>
      <c r="F167" s="471"/>
      <c r="G167" s="472"/>
      <c r="H167" s="467"/>
      <c r="I167" s="473"/>
      <c r="J167" s="474"/>
      <c r="K167" s="467"/>
      <c r="L167" s="450"/>
      <c r="M167" s="469"/>
      <c r="O167" s="466"/>
      <c r="P167" s="450"/>
      <c r="Q167" s="467"/>
      <c r="R167" s="450"/>
      <c r="S167" s="450"/>
      <c r="T167" s="450"/>
      <c r="U167" s="450"/>
      <c r="V167" s="450"/>
      <c r="W167" s="450"/>
      <c r="X167" s="450"/>
      <c r="Y167" s="450"/>
      <c r="Z167" s="450"/>
      <c r="AA167" s="450"/>
      <c r="AB167" s="450"/>
      <c r="AC167" s="450"/>
      <c r="AD167" s="469"/>
    </row>
    <row r="168" spans="2:30" ht="14.1" customHeight="1">
      <c r="B168" s="466"/>
      <c r="C168" s="705"/>
      <c r="D168" s="707"/>
      <c r="E168" s="467"/>
      <c r="F168" s="828">
        <v>5.2</v>
      </c>
      <c r="G168" s="833">
        <f>+'Objective 5'!D67</f>
        <v>0</v>
      </c>
      <c r="H168" s="467"/>
      <c r="I168" s="146" t="s">
        <v>236</v>
      </c>
      <c r="J168" s="20">
        <f>+'Objective 5'!G67</f>
        <v>0</v>
      </c>
      <c r="K168" s="467"/>
      <c r="L168" s="187">
        <f>+'Objective 5'!Z73</f>
        <v>0</v>
      </c>
      <c r="M168" s="469"/>
      <c r="O168" s="466"/>
      <c r="P168" s="187">
        <f t="shared" ref="P168:P173" si="38">SUM(R168:AC168)</f>
        <v>0</v>
      </c>
      <c r="Q168" s="467"/>
      <c r="R168" s="187">
        <f>+'Objective 5'!AB73</f>
        <v>0</v>
      </c>
      <c r="S168" s="187">
        <f>+'Objective 5'!AC73</f>
        <v>0</v>
      </c>
      <c r="T168" s="187">
        <f>+'Objective 5'!AD73</f>
        <v>0</v>
      </c>
      <c r="U168" s="187">
        <f>+'Objective 5'!AE73</f>
        <v>0</v>
      </c>
      <c r="V168" s="187">
        <f>+'Objective 5'!AF73</f>
        <v>0</v>
      </c>
      <c r="W168" s="187">
        <f>+'Objective 5'!AG73</f>
        <v>0</v>
      </c>
      <c r="X168" s="187">
        <f>+'Objective 5'!AH73</f>
        <v>0</v>
      </c>
      <c r="Y168" s="187">
        <f>+'Objective 5'!AI73</f>
        <v>0</v>
      </c>
      <c r="Z168" s="187">
        <f>+'Objective 5'!AJ73</f>
        <v>0</v>
      </c>
      <c r="AA168" s="187">
        <f>+'Objective 5'!AK73</f>
        <v>0</v>
      </c>
      <c r="AB168" s="187">
        <f>+'Objective 5'!AL73</f>
        <v>0</v>
      </c>
      <c r="AC168" s="187">
        <f>+'Objective 5'!AM73</f>
        <v>0</v>
      </c>
      <c r="AD168" s="469"/>
    </row>
    <row r="169" spans="2:30" s="172" customFormat="1" ht="14.1" customHeight="1">
      <c r="B169" s="466"/>
      <c r="C169" s="705"/>
      <c r="D169" s="707"/>
      <c r="E169" s="467"/>
      <c r="F169" s="835"/>
      <c r="G169" s="834"/>
      <c r="H169" s="467"/>
      <c r="I169" s="146" t="s">
        <v>237</v>
      </c>
      <c r="J169" s="20">
        <f>+'Objective 5'!G75</f>
        <v>0</v>
      </c>
      <c r="K169" s="467"/>
      <c r="L169" s="187">
        <f>+'Objective 5'!Z81</f>
        <v>0</v>
      </c>
      <c r="M169" s="470"/>
      <c r="O169" s="571"/>
      <c r="P169" s="187">
        <f t="shared" si="38"/>
        <v>0</v>
      </c>
      <c r="Q169" s="452"/>
      <c r="R169" s="187">
        <f>+'Objective 5'!AB81</f>
        <v>0</v>
      </c>
      <c r="S169" s="187">
        <f>+'Objective 5'!AC81</f>
        <v>0</v>
      </c>
      <c r="T169" s="187">
        <f>+'Objective 5'!AD81</f>
        <v>0</v>
      </c>
      <c r="U169" s="187">
        <f>+'Objective 5'!AE81</f>
        <v>0</v>
      </c>
      <c r="V169" s="187">
        <f>+'Objective 5'!AF81</f>
        <v>0</v>
      </c>
      <c r="W169" s="187">
        <f>+'Objective 5'!AG81</f>
        <v>0</v>
      </c>
      <c r="X169" s="187">
        <f>+'Objective 5'!AH81</f>
        <v>0</v>
      </c>
      <c r="Y169" s="187">
        <f>+'Objective 5'!AI81</f>
        <v>0</v>
      </c>
      <c r="Z169" s="187">
        <f>+'Objective 5'!AJ81</f>
        <v>0</v>
      </c>
      <c r="AA169" s="187">
        <f>+'Objective 5'!AK81</f>
        <v>0</v>
      </c>
      <c r="AB169" s="187">
        <f>+'Objective 5'!AL81</f>
        <v>0</v>
      </c>
      <c r="AC169" s="187">
        <f>+'Objective 5'!AM81</f>
        <v>0</v>
      </c>
      <c r="AD169" s="470"/>
    </row>
    <row r="170" spans="2:30" s="172" customFormat="1" ht="14.1" customHeight="1">
      <c r="B170" s="466"/>
      <c r="C170" s="705"/>
      <c r="D170" s="707"/>
      <c r="E170" s="467"/>
      <c r="F170" s="835"/>
      <c r="G170" s="834"/>
      <c r="H170" s="467"/>
      <c r="I170" s="146" t="s">
        <v>238</v>
      </c>
      <c r="J170" s="20">
        <f>+'Objective 5'!G83</f>
        <v>0</v>
      </c>
      <c r="K170" s="467"/>
      <c r="L170" s="187">
        <f>+'Objective 5'!Z89</f>
        <v>0</v>
      </c>
      <c r="M170" s="470"/>
      <c r="O170" s="571"/>
      <c r="P170" s="187">
        <f t="shared" si="38"/>
        <v>0</v>
      </c>
      <c r="Q170" s="452"/>
      <c r="R170" s="187">
        <f>+'Objective 5'!AB89</f>
        <v>0</v>
      </c>
      <c r="S170" s="187">
        <f>+'Objective 5'!AC89</f>
        <v>0</v>
      </c>
      <c r="T170" s="187">
        <f>+'Objective 5'!AD89</f>
        <v>0</v>
      </c>
      <c r="U170" s="187">
        <f>+'Objective 5'!AE89</f>
        <v>0</v>
      </c>
      <c r="V170" s="187">
        <f>+'Objective 5'!AF89</f>
        <v>0</v>
      </c>
      <c r="W170" s="187">
        <f>+'Objective 5'!AG89</f>
        <v>0</v>
      </c>
      <c r="X170" s="187">
        <f>+'Objective 5'!AH89</f>
        <v>0</v>
      </c>
      <c r="Y170" s="187">
        <f>+'Objective 5'!AI89</f>
        <v>0</v>
      </c>
      <c r="Z170" s="187">
        <f>+'Objective 5'!AJ89</f>
        <v>0</v>
      </c>
      <c r="AA170" s="187">
        <f>+'Objective 5'!AK89</f>
        <v>0</v>
      </c>
      <c r="AB170" s="187">
        <f>+'Objective 5'!AL89</f>
        <v>0</v>
      </c>
      <c r="AC170" s="187">
        <f>+'Objective 5'!AM89</f>
        <v>0</v>
      </c>
      <c r="AD170" s="470"/>
    </row>
    <row r="171" spans="2:30" s="172" customFormat="1" ht="14.1" customHeight="1">
      <c r="B171" s="466"/>
      <c r="C171" s="705"/>
      <c r="D171" s="707"/>
      <c r="E171" s="467"/>
      <c r="F171" s="835"/>
      <c r="G171" s="834"/>
      <c r="H171" s="467"/>
      <c r="I171" s="146" t="s">
        <v>239</v>
      </c>
      <c r="J171" s="20">
        <f>+'Objective 5'!G91</f>
        <v>0</v>
      </c>
      <c r="K171" s="467"/>
      <c r="L171" s="187">
        <f>+'Objective 5'!Z97</f>
        <v>0</v>
      </c>
      <c r="M171" s="470"/>
      <c r="O171" s="571"/>
      <c r="P171" s="187">
        <f t="shared" si="38"/>
        <v>0</v>
      </c>
      <c r="Q171" s="452"/>
      <c r="R171" s="187">
        <f>+'Objective 5'!AB97</f>
        <v>0</v>
      </c>
      <c r="S171" s="187">
        <f>+'Objective 5'!AC97</f>
        <v>0</v>
      </c>
      <c r="T171" s="187">
        <f>+'Objective 5'!AD97</f>
        <v>0</v>
      </c>
      <c r="U171" s="187">
        <f>+'Objective 5'!AE97</f>
        <v>0</v>
      </c>
      <c r="V171" s="187">
        <f>+'Objective 5'!AF97</f>
        <v>0</v>
      </c>
      <c r="W171" s="187">
        <f>+'Objective 5'!AG97</f>
        <v>0</v>
      </c>
      <c r="X171" s="187">
        <f>+'Objective 5'!AH97</f>
        <v>0</v>
      </c>
      <c r="Y171" s="187">
        <f>+'Objective 5'!AI97</f>
        <v>0</v>
      </c>
      <c r="Z171" s="187">
        <f>+'Objective 5'!AJ97</f>
        <v>0</v>
      </c>
      <c r="AA171" s="187">
        <f>+'Objective 5'!AK97</f>
        <v>0</v>
      </c>
      <c r="AB171" s="187">
        <f>+'Objective 5'!AL97</f>
        <v>0</v>
      </c>
      <c r="AC171" s="187">
        <f>+'Objective 5'!AM97</f>
        <v>0</v>
      </c>
      <c r="AD171" s="470"/>
    </row>
    <row r="172" spans="2:30" s="172" customFormat="1" ht="14.1" customHeight="1">
      <c r="B172" s="466"/>
      <c r="C172" s="705"/>
      <c r="D172" s="707"/>
      <c r="E172" s="467"/>
      <c r="F172" s="835"/>
      <c r="G172" s="834"/>
      <c r="H172" s="467"/>
      <c r="I172" s="146" t="s">
        <v>240</v>
      </c>
      <c r="J172" s="20">
        <f>+'Objective 5'!G99</f>
        <v>0</v>
      </c>
      <c r="K172" s="467"/>
      <c r="L172" s="187">
        <f>+'Objective 5'!Z105</f>
        <v>0</v>
      </c>
      <c r="M172" s="470"/>
      <c r="O172" s="571"/>
      <c r="P172" s="187">
        <f t="shared" si="38"/>
        <v>0</v>
      </c>
      <c r="Q172" s="452"/>
      <c r="R172" s="187">
        <f>+'Objective 5'!AB105</f>
        <v>0</v>
      </c>
      <c r="S172" s="187">
        <f>+'Objective 5'!AC105</f>
        <v>0</v>
      </c>
      <c r="T172" s="187">
        <f>+'Objective 5'!AD105</f>
        <v>0</v>
      </c>
      <c r="U172" s="187">
        <f>+'Objective 5'!AE105</f>
        <v>0</v>
      </c>
      <c r="V172" s="187">
        <f>+'Objective 5'!AF105</f>
        <v>0</v>
      </c>
      <c r="W172" s="187">
        <f>+'Objective 5'!AG105</f>
        <v>0</v>
      </c>
      <c r="X172" s="187">
        <f>+'Objective 5'!AH105</f>
        <v>0</v>
      </c>
      <c r="Y172" s="187">
        <f>+'Objective 5'!AI105</f>
        <v>0</v>
      </c>
      <c r="Z172" s="187">
        <f>+'Objective 5'!AJ105</f>
        <v>0</v>
      </c>
      <c r="AA172" s="187">
        <f>+'Objective 5'!AK105</f>
        <v>0</v>
      </c>
      <c r="AB172" s="187">
        <f>+'Objective 5'!AL105</f>
        <v>0</v>
      </c>
      <c r="AC172" s="187">
        <f>+'Objective 5'!AM105</f>
        <v>0</v>
      </c>
      <c r="AD172" s="470"/>
    </row>
    <row r="173" spans="2:30" s="172" customFormat="1" ht="14.1" customHeight="1">
      <c r="B173" s="466"/>
      <c r="C173" s="705"/>
      <c r="D173" s="707"/>
      <c r="E173" s="467"/>
      <c r="F173" s="835"/>
      <c r="G173" s="834"/>
      <c r="H173" s="467"/>
      <c r="I173" s="146" t="s">
        <v>241</v>
      </c>
      <c r="J173" s="20">
        <f>+'Objective 5'!G107</f>
        <v>0</v>
      </c>
      <c r="K173" s="467"/>
      <c r="L173" s="187">
        <f>+'Objective 5'!Z113</f>
        <v>0</v>
      </c>
      <c r="M173" s="470"/>
      <c r="O173" s="571"/>
      <c r="P173" s="187">
        <f t="shared" si="38"/>
        <v>0</v>
      </c>
      <c r="Q173" s="452"/>
      <c r="R173" s="187">
        <f>+'Objective 5'!AB113</f>
        <v>0</v>
      </c>
      <c r="S173" s="187">
        <f>+'Objective 5'!AC113</f>
        <v>0</v>
      </c>
      <c r="T173" s="187">
        <f>+'Objective 5'!AD113</f>
        <v>0</v>
      </c>
      <c r="U173" s="187">
        <f>+'Objective 5'!AE113</f>
        <v>0</v>
      </c>
      <c r="V173" s="187">
        <f>+'Objective 5'!AF113</f>
        <v>0</v>
      </c>
      <c r="W173" s="187">
        <f>+'Objective 5'!AG113</f>
        <v>0</v>
      </c>
      <c r="X173" s="187">
        <f>+'Objective 5'!AH113</f>
        <v>0</v>
      </c>
      <c r="Y173" s="187">
        <f>+'Objective 5'!AI113</f>
        <v>0</v>
      </c>
      <c r="Z173" s="187">
        <f>+'Objective 5'!AJ113</f>
        <v>0</v>
      </c>
      <c r="AA173" s="187">
        <f>+'Objective 5'!AK113</f>
        <v>0</v>
      </c>
      <c r="AB173" s="187">
        <f>+'Objective 5'!AL113</f>
        <v>0</v>
      </c>
      <c r="AC173" s="187">
        <f>+'Objective 5'!AM113</f>
        <v>0</v>
      </c>
      <c r="AD173" s="470"/>
    </row>
    <row r="174" spans="2:30" ht="14.1" customHeight="1">
      <c r="B174" s="466"/>
      <c r="C174" s="705"/>
      <c r="D174" s="707"/>
      <c r="E174" s="467"/>
      <c r="F174" s="832"/>
      <c r="G174" s="834"/>
      <c r="H174" s="467"/>
      <c r="I174" s="163"/>
      <c r="J174" s="162"/>
      <c r="K174" s="467"/>
      <c r="L174" s="396">
        <f>SUM(L168:L173)</f>
        <v>0</v>
      </c>
      <c r="M174" s="469"/>
      <c r="O174" s="466"/>
      <c r="P174" s="396">
        <f>SUM(P168:P173)</f>
        <v>0</v>
      </c>
      <c r="Q174" s="467"/>
      <c r="R174" s="396">
        <f t="shared" ref="R174:AC174" si="39">SUM(R168:R173)</f>
        <v>0</v>
      </c>
      <c r="S174" s="396">
        <f t="shared" si="39"/>
        <v>0</v>
      </c>
      <c r="T174" s="396">
        <f t="shared" si="39"/>
        <v>0</v>
      </c>
      <c r="U174" s="396">
        <f t="shared" si="39"/>
        <v>0</v>
      </c>
      <c r="V174" s="396">
        <f t="shared" si="39"/>
        <v>0</v>
      </c>
      <c r="W174" s="396">
        <f t="shared" si="39"/>
        <v>0</v>
      </c>
      <c r="X174" s="396">
        <f t="shared" si="39"/>
        <v>0</v>
      </c>
      <c r="Y174" s="396">
        <f t="shared" si="39"/>
        <v>0</v>
      </c>
      <c r="Z174" s="396">
        <f t="shared" si="39"/>
        <v>0</v>
      </c>
      <c r="AA174" s="396">
        <f t="shared" si="39"/>
        <v>0</v>
      </c>
      <c r="AB174" s="396">
        <f t="shared" si="39"/>
        <v>0</v>
      </c>
      <c r="AC174" s="396">
        <f t="shared" si="39"/>
        <v>0</v>
      </c>
      <c r="AD174" s="469"/>
    </row>
    <row r="175" spans="2:30" ht="8.1" customHeight="1" collapsed="1">
      <c r="B175" s="466"/>
      <c r="C175" s="705"/>
      <c r="D175" s="707"/>
      <c r="E175" s="467"/>
      <c r="F175" s="471"/>
      <c r="G175" s="472"/>
      <c r="H175" s="467"/>
      <c r="I175" s="473"/>
      <c r="J175" s="474"/>
      <c r="K175" s="467"/>
      <c r="L175" s="450"/>
      <c r="M175" s="469"/>
      <c r="O175" s="466"/>
      <c r="P175" s="450"/>
      <c r="Q175" s="467"/>
      <c r="R175" s="450"/>
      <c r="S175" s="450"/>
      <c r="T175" s="450"/>
      <c r="U175" s="450"/>
      <c r="V175" s="450"/>
      <c r="W175" s="450"/>
      <c r="X175" s="450"/>
      <c r="Y175" s="450"/>
      <c r="Z175" s="450"/>
      <c r="AA175" s="450"/>
      <c r="AB175" s="450"/>
      <c r="AC175" s="450"/>
      <c r="AD175" s="469"/>
    </row>
    <row r="176" spans="2:30" ht="14.1" customHeight="1">
      <c r="B176" s="466"/>
      <c r="C176" s="705"/>
      <c r="D176" s="707"/>
      <c r="E176" s="467"/>
      <c r="F176" s="828">
        <v>5.3</v>
      </c>
      <c r="G176" s="833">
        <f>+'Objective 5'!D122</f>
        <v>0</v>
      </c>
      <c r="H176" s="467"/>
      <c r="I176" s="146" t="s">
        <v>242</v>
      </c>
      <c r="J176" s="20">
        <f>+'Objective 5'!G122</f>
        <v>0</v>
      </c>
      <c r="K176" s="467"/>
      <c r="L176" s="187">
        <f>+'Objective 5'!Z128</f>
        <v>0</v>
      </c>
      <c r="M176" s="469"/>
      <c r="O176" s="466"/>
      <c r="P176" s="187">
        <f t="shared" ref="P176:P181" si="40">SUM(R176:AC176)</f>
        <v>0</v>
      </c>
      <c r="Q176" s="467"/>
      <c r="R176" s="187">
        <f>+'Objective 5'!AB128</f>
        <v>0</v>
      </c>
      <c r="S176" s="187">
        <f>+'Objective 5'!AC128</f>
        <v>0</v>
      </c>
      <c r="T176" s="187">
        <f>+'Objective 5'!AD128</f>
        <v>0</v>
      </c>
      <c r="U176" s="187">
        <f>+'Objective 5'!AE128</f>
        <v>0</v>
      </c>
      <c r="V176" s="187">
        <f>+'Objective 5'!AF128</f>
        <v>0</v>
      </c>
      <c r="W176" s="187">
        <f>+'Objective 5'!AG128</f>
        <v>0</v>
      </c>
      <c r="X176" s="187">
        <f>+'Objective 5'!AH128</f>
        <v>0</v>
      </c>
      <c r="Y176" s="187">
        <f>+'Objective 5'!AI128</f>
        <v>0</v>
      </c>
      <c r="Z176" s="187">
        <f>+'Objective 5'!AJ128</f>
        <v>0</v>
      </c>
      <c r="AA176" s="187">
        <f>+'Objective 5'!AK128</f>
        <v>0</v>
      </c>
      <c r="AB176" s="187">
        <f>+'Objective 5'!AL128</f>
        <v>0</v>
      </c>
      <c r="AC176" s="187">
        <f>+'Objective 5'!AM128</f>
        <v>0</v>
      </c>
      <c r="AD176" s="469"/>
    </row>
    <row r="177" spans="2:30" s="172" customFormat="1" ht="14.1" customHeight="1">
      <c r="B177" s="466"/>
      <c r="C177" s="705"/>
      <c r="D177" s="707"/>
      <c r="E177" s="467"/>
      <c r="F177" s="835"/>
      <c r="G177" s="834"/>
      <c r="H177" s="467"/>
      <c r="I177" s="146" t="s">
        <v>243</v>
      </c>
      <c r="J177" s="20">
        <f>+'Objective 5'!G130</f>
        <v>0</v>
      </c>
      <c r="K177" s="467"/>
      <c r="L177" s="187">
        <f>+'Objective 5'!Z136</f>
        <v>0</v>
      </c>
      <c r="M177" s="470"/>
      <c r="O177" s="571"/>
      <c r="P177" s="187">
        <f t="shared" si="40"/>
        <v>0</v>
      </c>
      <c r="Q177" s="452"/>
      <c r="R177" s="187">
        <f>+'Objective 5'!AB136</f>
        <v>0</v>
      </c>
      <c r="S177" s="187">
        <f>+'Objective 5'!AC136</f>
        <v>0</v>
      </c>
      <c r="T177" s="187">
        <f>+'Objective 5'!AD136</f>
        <v>0</v>
      </c>
      <c r="U177" s="187">
        <f>+'Objective 5'!AE136</f>
        <v>0</v>
      </c>
      <c r="V177" s="187">
        <f>+'Objective 5'!AF136</f>
        <v>0</v>
      </c>
      <c r="W177" s="187">
        <f>+'Objective 5'!AG136</f>
        <v>0</v>
      </c>
      <c r="X177" s="187">
        <f>+'Objective 5'!AH136</f>
        <v>0</v>
      </c>
      <c r="Y177" s="187">
        <f>+'Objective 5'!AI136</f>
        <v>0</v>
      </c>
      <c r="Z177" s="187">
        <f>+'Objective 5'!AJ136</f>
        <v>0</v>
      </c>
      <c r="AA177" s="187">
        <f>+'Objective 5'!AK136</f>
        <v>0</v>
      </c>
      <c r="AB177" s="187">
        <f>+'Objective 5'!AL136</f>
        <v>0</v>
      </c>
      <c r="AC177" s="187">
        <f>+'Objective 5'!AM136</f>
        <v>0</v>
      </c>
      <c r="AD177" s="470"/>
    </row>
    <row r="178" spans="2:30" s="172" customFormat="1" ht="14.1" customHeight="1">
      <c r="B178" s="466"/>
      <c r="C178" s="705"/>
      <c r="D178" s="707"/>
      <c r="E178" s="467"/>
      <c r="F178" s="835"/>
      <c r="G178" s="834"/>
      <c r="H178" s="467"/>
      <c r="I178" s="146" t="s">
        <v>244</v>
      </c>
      <c r="J178" s="20">
        <f>+'Objective 5'!G138</f>
        <v>0</v>
      </c>
      <c r="K178" s="467"/>
      <c r="L178" s="187">
        <f>+'Objective 5'!Z144</f>
        <v>0</v>
      </c>
      <c r="M178" s="470"/>
      <c r="O178" s="571"/>
      <c r="P178" s="187">
        <f t="shared" si="40"/>
        <v>0</v>
      </c>
      <c r="Q178" s="452"/>
      <c r="R178" s="187">
        <f>+'Objective 5'!AB144</f>
        <v>0</v>
      </c>
      <c r="S178" s="187">
        <f>+'Objective 5'!AC144</f>
        <v>0</v>
      </c>
      <c r="T178" s="187">
        <f>+'Objective 5'!AD144</f>
        <v>0</v>
      </c>
      <c r="U178" s="187">
        <f>+'Objective 5'!AE144</f>
        <v>0</v>
      </c>
      <c r="V178" s="187">
        <f>+'Objective 5'!AF144</f>
        <v>0</v>
      </c>
      <c r="W178" s="187">
        <f>+'Objective 5'!AG144</f>
        <v>0</v>
      </c>
      <c r="X178" s="187">
        <f>+'Objective 5'!AH144</f>
        <v>0</v>
      </c>
      <c r="Y178" s="187">
        <f>+'Objective 5'!AI144</f>
        <v>0</v>
      </c>
      <c r="Z178" s="187">
        <f>+'Objective 5'!AJ144</f>
        <v>0</v>
      </c>
      <c r="AA178" s="187">
        <f>+'Objective 5'!AK144</f>
        <v>0</v>
      </c>
      <c r="AB178" s="187">
        <f>+'Objective 5'!AL144</f>
        <v>0</v>
      </c>
      <c r="AC178" s="187">
        <f>+'Objective 5'!AM144</f>
        <v>0</v>
      </c>
      <c r="AD178" s="470"/>
    </row>
    <row r="179" spans="2:30" s="172" customFormat="1" ht="14.1" customHeight="1">
      <c r="B179" s="466"/>
      <c r="C179" s="705"/>
      <c r="D179" s="707"/>
      <c r="E179" s="467"/>
      <c r="F179" s="835"/>
      <c r="G179" s="834"/>
      <c r="H179" s="467"/>
      <c r="I179" s="146" t="s">
        <v>245</v>
      </c>
      <c r="J179" s="20">
        <f>+'Objective 5'!G146</f>
        <v>0</v>
      </c>
      <c r="K179" s="467"/>
      <c r="L179" s="187">
        <f>+'Objective 5'!Z152</f>
        <v>0</v>
      </c>
      <c r="M179" s="470"/>
      <c r="O179" s="571"/>
      <c r="P179" s="187">
        <f t="shared" si="40"/>
        <v>0</v>
      </c>
      <c r="Q179" s="452"/>
      <c r="R179" s="187">
        <f>+'Objective 5'!AB152</f>
        <v>0</v>
      </c>
      <c r="S179" s="187">
        <f>+'Objective 5'!AC152</f>
        <v>0</v>
      </c>
      <c r="T179" s="187">
        <f>+'Objective 5'!AD152</f>
        <v>0</v>
      </c>
      <c r="U179" s="187">
        <f>+'Objective 5'!AE152</f>
        <v>0</v>
      </c>
      <c r="V179" s="187">
        <f>+'Objective 5'!AF152</f>
        <v>0</v>
      </c>
      <c r="W179" s="187">
        <f>+'Objective 5'!AG152</f>
        <v>0</v>
      </c>
      <c r="X179" s="187">
        <f>+'Objective 5'!AH152</f>
        <v>0</v>
      </c>
      <c r="Y179" s="187">
        <f>+'Objective 5'!AI152</f>
        <v>0</v>
      </c>
      <c r="Z179" s="187">
        <f>+'Objective 5'!AJ152</f>
        <v>0</v>
      </c>
      <c r="AA179" s="187">
        <f>+'Objective 5'!AK152</f>
        <v>0</v>
      </c>
      <c r="AB179" s="187">
        <f>+'Objective 5'!AL152</f>
        <v>0</v>
      </c>
      <c r="AC179" s="187">
        <f>+'Objective 5'!AM152</f>
        <v>0</v>
      </c>
      <c r="AD179" s="470"/>
    </row>
    <row r="180" spans="2:30" s="172" customFormat="1" ht="14.1" customHeight="1">
      <c r="B180" s="466"/>
      <c r="C180" s="705"/>
      <c r="D180" s="707"/>
      <c r="E180" s="467"/>
      <c r="F180" s="835"/>
      <c r="G180" s="834"/>
      <c r="H180" s="467"/>
      <c r="I180" s="146" t="s">
        <v>246</v>
      </c>
      <c r="J180" s="20">
        <f>+'Objective 5'!G154</f>
        <v>0</v>
      </c>
      <c r="K180" s="467"/>
      <c r="L180" s="187">
        <f>+'Objective 5'!Z160</f>
        <v>0</v>
      </c>
      <c r="M180" s="470"/>
      <c r="O180" s="571"/>
      <c r="P180" s="187">
        <f t="shared" si="40"/>
        <v>0</v>
      </c>
      <c r="Q180" s="452"/>
      <c r="R180" s="187">
        <f>+'Objective 5'!AB160</f>
        <v>0</v>
      </c>
      <c r="S180" s="187">
        <f>+'Objective 5'!AC160</f>
        <v>0</v>
      </c>
      <c r="T180" s="187">
        <f>+'Objective 5'!AD160</f>
        <v>0</v>
      </c>
      <c r="U180" s="187">
        <f>+'Objective 5'!AE160</f>
        <v>0</v>
      </c>
      <c r="V180" s="187">
        <f>+'Objective 5'!AF160</f>
        <v>0</v>
      </c>
      <c r="W180" s="187">
        <f>+'Objective 5'!AG160</f>
        <v>0</v>
      </c>
      <c r="X180" s="187">
        <f>+'Objective 5'!AH160</f>
        <v>0</v>
      </c>
      <c r="Y180" s="187">
        <f>+'Objective 5'!AI160</f>
        <v>0</v>
      </c>
      <c r="Z180" s="187">
        <f>+'Objective 5'!AJ160</f>
        <v>0</v>
      </c>
      <c r="AA180" s="187">
        <f>+'Objective 5'!AK160</f>
        <v>0</v>
      </c>
      <c r="AB180" s="187">
        <f>+'Objective 5'!AL160</f>
        <v>0</v>
      </c>
      <c r="AC180" s="187">
        <f>+'Objective 5'!AM160</f>
        <v>0</v>
      </c>
      <c r="AD180" s="470"/>
    </row>
    <row r="181" spans="2:30" s="172" customFormat="1" ht="14.1" customHeight="1">
      <c r="B181" s="466"/>
      <c r="C181" s="705"/>
      <c r="D181" s="707"/>
      <c r="E181" s="467"/>
      <c r="F181" s="835"/>
      <c r="G181" s="834"/>
      <c r="H181" s="467"/>
      <c r="I181" s="146" t="s">
        <v>247</v>
      </c>
      <c r="J181" s="20">
        <f>+'Objective 5'!G162</f>
        <v>0</v>
      </c>
      <c r="K181" s="467"/>
      <c r="L181" s="187">
        <f>+'Objective 5'!Z168</f>
        <v>0</v>
      </c>
      <c r="M181" s="470"/>
      <c r="O181" s="571"/>
      <c r="P181" s="187">
        <f t="shared" si="40"/>
        <v>0</v>
      </c>
      <c r="Q181" s="452"/>
      <c r="R181" s="187">
        <f>+'Objective 5'!AB168</f>
        <v>0</v>
      </c>
      <c r="S181" s="187">
        <f>+'Objective 5'!AC168</f>
        <v>0</v>
      </c>
      <c r="T181" s="187">
        <f>+'Objective 5'!AD168</f>
        <v>0</v>
      </c>
      <c r="U181" s="187">
        <f>+'Objective 5'!AE168</f>
        <v>0</v>
      </c>
      <c r="V181" s="187">
        <f>+'Objective 5'!AF168</f>
        <v>0</v>
      </c>
      <c r="W181" s="187">
        <f>+'Objective 5'!AG168</f>
        <v>0</v>
      </c>
      <c r="X181" s="187">
        <f>+'Objective 5'!AH168</f>
        <v>0</v>
      </c>
      <c r="Y181" s="187">
        <f>+'Objective 5'!AI168</f>
        <v>0</v>
      </c>
      <c r="Z181" s="187">
        <f>+'Objective 5'!AJ168</f>
        <v>0</v>
      </c>
      <c r="AA181" s="187">
        <f>+'Objective 5'!AK168</f>
        <v>0</v>
      </c>
      <c r="AB181" s="187">
        <f>+'Objective 5'!AL168</f>
        <v>0</v>
      </c>
      <c r="AC181" s="187">
        <f>+'Objective 5'!AM168</f>
        <v>0</v>
      </c>
      <c r="AD181" s="470"/>
    </row>
    <row r="182" spans="2:30" ht="14.1" customHeight="1">
      <c r="B182" s="466"/>
      <c r="C182" s="705"/>
      <c r="D182" s="707"/>
      <c r="E182" s="467"/>
      <c r="F182" s="832"/>
      <c r="G182" s="834"/>
      <c r="H182" s="467"/>
      <c r="I182" s="163"/>
      <c r="J182" s="162"/>
      <c r="K182" s="467"/>
      <c r="L182" s="396">
        <f>SUM(L176:L181)</f>
        <v>0</v>
      </c>
      <c r="M182" s="469"/>
      <c r="O182" s="466"/>
      <c r="P182" s="396">
        <f>SUM(P176:P181)</f>
        <v>0</v>
      </c>
      <c r="Q182" s="467"/>
      <c r="R182" s="396">
        <f t="shared" ref="R182:AC182" si="41">SUM(R176:R181)</f>
        <v>0</v>
      </c>
      <c r="S182" s="396">
        <f t="shared" si="41"/>
        <v>0</v>
      </c>
      <c r="T182" s="396">
        <f t="shared" si="41"/>
        <v>0</v>
      </c>
      <c r="U182" s="396">
        <f t="shared" si="41"/>
        <v>0</v>
      </c>
      <c r="V182" s="396">
        <f t="shared" si="41"/>
        <v>0</v>
      </c>
      <c r="W182" s="396">
        <f t="shared" si="41"/>
        <v>0</v>
      </c>
      <c r="X182" s="396">
        <f t="shared" si="41"/>
        <v>0</v>
      </c>
      <c r="Y182" s="396">
        <f t="shared" si="41"/>
        <v>0</v>
      </c>
      <c r="Z182" s="396">
        <f t="shared" si="41"/>
        <v>0</v>
      </c>
      <c r="AA182" s="396">
        <f t="shared" si="41"/>
        <v>0</v>
      </c>
      <c r="AB182" s="396">
        <f t="shared" si="41"/>
        <v>0</v>
      </c>
      <c r="AC182" s="396">
        <f t="shared" si="41"/>
        <v>0</v>
      </c>
      <c r="AD182" s="469"/>
    </row>
    <row r="183" spans="2:30" ht="8.1" customHeight="1" collapsed="1">
      <c r="B183" s="466"/>
      <c r="C183" s="705"/>
      <c r="D183" s="707"/>
      <c r="E183" s="467"/>
      <c r="F183" s="471"/>
      <c r="G183" s="472"/>
      <c r="H183" s="467"/>
      <c r="I183" s="473"/>
      <c r="J183" s="474"/>
      <c r="K183" s="467"/>
      <c r="L183" s="450"/>
      <c r="M183" s="469"/>
      <c r="O183" s="466"/>
      <c r="P183" s="450"/>
      <c r="Q183" s="467"/>
      <c r="R183" s="450"/>
      <c r="S183" s="450"/>
      <c r="T183" s="450"/>
      <c r="U183" s="450"/>
      <c r="V183" s="450"/>
      <c r="W183" s="450"/>
      <c r="X183" s="450"/>
      <c r="Y183" s="450"/>
      <c r="Z183" s="450"/>
      <c r="AA183" s="450"/>
      <c r="AB183" s="450"/>
      <c r="AC183" s="450"/>
      <c r="AD183" s="469"/>
    </row>
    <row r="184" spans="2:30" ht="14.1" customHeight="1">
      <c r="B184" s="466"/>
      <c r="C184" s="705"/>
      <c r="D184" s="707"/>
      <c r="E184" s="467"/>
      <c r="F184" s="828">
        <v>5.4</v>
      </c>
      <c r="G184" s="833">
        <f>+'Objective 5'!D177</f>
        <v>0</v>
      </c>
      <c r="H184" s="467"/>
      <c r="I184" s="146" t="s">
        <v>248</v>
      </c>
      <c r="J184" s="20">
        <f>+'Objective 5'!G177</f>
        <v>0</v>
      </c>
      <c r="K184" s="467"/>
      <c r="L184" s="187">
        <f>+'Objective 5'!Z183</f>
        <v>0</v>
      </c>
      <c r="M184" s="469"/>
      <c r="O184" s="466"/>
      <c r="P184" s="187">
        <f t="shared" ref="P184:P189" si="42">SUM(R184:AC184)</f>
        <v>0</v>
      </c>
      <c r="Q184" s="467"/>
      <c r="R184" s="187">
        <f>+'Objective 5'!AB183</f>
        <v>0</v>
      </c>
      <c r="S184" s="187">
        <f>+'Objective 5'!AC183</f>
        <v>0</v>
      </c>
      <c r="T184" s="187">
        <f>+'Objective 5'!AD183</f>
        <v>0</v>
      </c>
      <c r="U184" s="187">
        <f>+'Objective 5'!AE183</f>
        <v>0</v>
      </c>
      <c r="V184" s="187">
        <f>+'Objective 5'!AF183</f>
        <v>0</v>
      </c>
      <c r="W184" s="187">
        <f>+'Objective 5'!AG183</f>
        <v>0</v>
      </c>
      <c r="X184" s="187">
        <f>+'Objective 5'!AH183</f>
        <v>0</v>
      </c>
      <c r="Y184" s="187">
        <f>+'Objective 5'!AI183</f>
        <v>0</v>
      </c>
      <c r="Z184" s="187">
        <f>+'Objective 5'!AJ183</f>
        <v>0</v>
      </c>
      <c r="AA184" s="187">
        <f>+'Objective 5'!AK183</f>
        <v>0</v>
      </c>
      <c r="AB184" s="187">
        <f>+'Objective 5'!AL183</f>
        <v>0</v>
      </c>
      <c r="AC184" s="187">
        <f>+'Objective 5'!AM183</f>
        <v>0</v>
      </c>
      <c r="AD184" s="469"/>
    </row>
    <row r="185" spans="2:30" s="172" customFormat="1" ht="14.1" customHeight="1">
      <c r="B185" s="466"/>
      <c r="C185" s="705"/>
      <c r="D185" s="707"/>
      <c r="E185" s="467"/>
      <c r="F185" s="835"/>
      <c r="G185" s="834"/>
      <c r="H185" s="467"/>
      <c r="I185" s="146" t="s">
        <v>249</v>
      </c>
      <c r="J185" s="20">
        <f>+'Objective 5'!G185</f>
        <v>0</v>
      </c>
      <c r="K185" s="467"/>
      <c r="L185" s="187">
        <f>+'Objective 5'!Z191</f>
        <v>0</v>
      </c>
      <c r="M185" s="470"/>
      <c r="O185" s="571"/>
      <c r="P185" s="187">
        <f t="shared" si="42"/>
        <v>0</v>
      </c>
      <c r="Q185" s="452"/>
      <c r="R185" s="187">
        <f>+'Objective 5'!AB191</f>
        <v>0</v>
      </c>
      <c r="S185" s="187">
        <f>+'Objective 5'!AC191</f>
        <v>0</v>
      </c>
      <c r="T185" s="187">
        <f>+'Objective 5'!AD191</f>
        <v>0</v>
      </c>
      <c r="U185" s="187">
        <f>+'Objective 5'!AE191</f>
        <v>0</v>
      </c>
      <c r="V185" s="187">
        <f>+'Objective 5'!AF191</f>
        <v>0</v>
      </c>
      <c r="W185" s="187">
        <f>+'Objective 5'!AG191</f>
        <v>0</v>
      </c>
      <c r="X185" s="187">
        <f>+'Objective 5'!AH191</f>
        <v>0</v>
      </c>
      <c r="Y185" s="187">
        <f>+'Objective 5'!AI191</f>
        <v>0</v>
      </c>
      <c r="Z185" s="187">
        <f>+'Objective 5'!AJ191</f>
        <v>0</v>
      </c>
      <c r="AA185" s="187">
        <f>+'Objective 5'!AK191</f>
        <v>0</v>
      </c>
      <c r="AB185" s="187">
        <f>+'Objective 5'!AL191</f>
        <v>0</v>
      </c>
      <c r="AC185" s="187">
        <f>+'Objective 5'!AM191</f>
        <v>0</v>
      </c>
      <c r="AD185" s="470"/>
    </row>
    <row r="186" spans="2:30" s="172" customFormat="1" ht="14.1" customHeight="1">
      <c r="B186" s="466"/>
      <c r="C186" s="705"/>
      <c r="D186" s="707"/>
      <c r="E186" s="467"/>
      <c r="F186" s="835"/>
      <c r="G186" s="834"/>
      <c r="H186" s="467"/>
      <c r="I186" s="146" t="s">
        <v>250</v>
      </c>
      <c r="J186" s="20">
        <f>+'Objective 5'!G193</f>
        <v>0</v>
      </c>
      <c r="K186" s="467"/>
      <c r="L186" s="187">
        <f>+'Objective 5'!Z199</f>
        <v>0</v>
      </c>
      <c r="M186" s="470"/>
      <c r="O186" s="571"/>
      <c r="P186" s="187">
        <f t="shared" si="42"/>
        <v>0</v>
      </c>
      <c r="Q186" s="452"/>
      <c r="R186" s="187">
        <f>+'Objective 5'!AB199</f>
        <v>0</v>
      </c>
      <c r="S186" s="187">
        <f>+'Objective 5'!AC199</f>
        <v>0</v>
      </c>
      <c r="T186" s="187">
        <f>+'Objective 5'!AD199</f>
        <v>0</v>
      </c>
      <c r="U186" s="187">
        <f>+'Objective 5'!AE199</f>
        <v>0</v>
      </c>
      <c r="V186" s="187">
        <f>+'Objective 5'!AF199</f>
        <v>0</v>
      </c>
      <c r="W186" s="187">
        <f>+'Objective 5'!AG199</f>
        <v>0</v>
      </c>
      <c r="X186" s="187">
        <f>+'Objective 5'!AH199</f>
        <v>0</v>
      </c>
      <c r="Y186" s="187">
        <f>+'Objective 5'!AI199</f>
        <v>0</v>
      </c>
      <c r="Z186" s="187">
        <f>+'Objective 5'!AJ199</f>
        <v>0</v>
      </c>
      <c r="AA186" s="187">
        <f>+'Objective 5'!AK199</f>
        <v>0</v>
      </c>
      <c r="AB186" s="187">
        <f>+'Objective 5'!AL199</f>
        <v>0</v>
      </c>
      <c r="AC186" s="187">
        <f>+'Objective 5'!AM199</f>
        <v>0</v>
      </c>
      <c r="AD186" s="470"/>
    </row>
    <row r="187" spans="2:30" s="172" customFormat="1" ht="14.1" customHeight="1">
      <c r="B187" s="466"/>
      <c r="C187" s="705"/>
      <c r="D187" s="707"/>
      <c r="E187" s="467"/>
      <c r="F187" s="835"/>
      <c r="G187" s="834"/>
      <c r="H187" s="467"/>
      <c r="I187" s="146" t="s">
        <v>251</v>
      </c>
      <c r="J187" s="20">
        <f>+'Objective 5'!G201</f>
        <v>0</v>
      </c>
      <c r="K187" s="467"/>
      <c r="L187" s="187">
        <f>+'Objective 5'!Z207</f>
        <v>0</v>
      </c>
      <c r="M187" s="470"/>
      <c r="O187" s="571"/>
      <c r="P187" s="187">
        <f t="shared" si="42"/>
        <v>0</v>
      </c>
      <c r="Q187" s="452"/>
      <c r="R187" s="187">
        <f>+'Objective 5'!AB207</f>
        <v>0</v>
      </c>
      <c r="S187" s="187">
        <f>+'Objective 5'!AC207</f>
        <v>0</v>
      </c>
      <c r="T187" s="187">
        <f>+'Objective 5'!AD207</f>
        <v>0</v>
      </c>
      <c r="U187" s="187">
        <f>+'Objective 5'!AE207</f>
        <v>0</v>
      </c>
      <c r="V187" s="187">
        <f>+'Objective 5'!AF207</f>
        <v>0</v>
      </c>
      <c r="W187" s="187">
        <f>+'Objective 5'!AG207</f>
        <v>0</v>
      </c>
      <c r="X187" s="187">
        <f>+'Objective 5'!AH207</f>
        <v>0</v>
      </c>
      <c r="Y187" s="187">
        <f>+'Objective 5'!AI207</f>
        <v>0</v>
      </c>
      <c r="Z187" s="187">
        <f>+'Objective 5'!AJ207</f>
        <v>0</v>
      </c>
      <c r="AA187" s="187">
        <f>+'Objective 5'!AK207</f>
        <v>0</v>
      </c>
      <c r="AB187" s="187">
        <f>+'Objective 5'!AL207</f>
        <v>0</v>
      </c>
      <c r="AC187" s="187">
        <f>+'Objective 5'!AM207</f>
        <v>0</v>
      </c>
      <c r="AD187" s="470"/>
    </row>
    <row r="188" spans="2:30" s="172" customFormat="1" ht="14.1" customHeight="1">
      <c r="B188" s="466"/>
      <c r="C188" s="705"/>
      <c r="D188" s="707"/>
      <c r="E188" s="467"/>
      <c r="F188" s="835"/>
      <c r="G188" s="834"/>
      <c r="H188" s="467"/>
      <c r="I188" s="146" t="s">
        <v>252</v>
      </c>
      <c r="J188" s="20">
        <f>+'Objective 5'!G209</f>
        <v>0</v>
      </c>
      <c r="K188" s="467"/>
      <c r="L188" s="187">
        <f>+'Objective 5'!Z215</f>
        <v>0</v>
      </c>
      <c r="M188" s="470"/>
      <c r="O188" s="571"/>
      <c r="P188" s="187">
        <f t="shared" si="42"/>
        <v>0</v>
      </c>
      <c r="Q188" s="452"/>
      <c r="R188" s="187">
        <f>+'Objective 5'!AB215</f>
        <v>0</v>
      </c>
      <c r="S188" s="187">
        <f>+'Objective 5'!AC215</f>
        <v>0</v>
      </c>
      <c r="T188" s="187">
        <f>+'Objective 5'!AD215</f>
        <v>0</v>
      </c>
      <c r="U188" s="187">
        <f>+'Objective 5'!AE215</f>
        <v>0</v>
      </c>
      <c r="V188" s="187">
        <f>+'Objective 5'!AF215</f>
        <v>0</v>
      </c>
      <c r="W188" s="187">
        <f>+'Objective 5'!AG215</f>
        <v>0</v>
      </c>
      <c r="X188" s="187">
        <f>+'Objective 5'!AH215</f>
        <v>0</v>
      </c>
      <c r="Y188" s="187">
        <f>+'Objective 5'!AI215</f>
        <v>0</v>
      </c>
      <c r="Z188" s="187">
        <f>+'Objective 5'!AJ215</f>
        <v>0</v>
      </c>
      <c r="AA188" s="187">
        <f>+'Objective 5'!AK215</f>
        <v>0</v>
      </c>
      <c r="AB188" s="187">
        <f>+'Objective 5'!AL215</f>
        <v>0</v>
      </c>
      <c r="AC188" s="187">
        <f>+'Objective 5'!AM215</f>
        <v>0</v>
      </c>
      <c r="AD188" s="470"/>
    </row>
    <row r="189" spans="2:30" s="172" customFormat="1" ht="14.1" customHeight="1">
      <c r="B189" s="466"/>
      <c r="C189" s="705"/>
      <c r="D189" s="707"/>
      <c r="E189" s="467"/>
      <c r="F189" s="835"/>
      <c r="G189" s="834"/>
      <c r="H189" s="467"/>
      <c r="I189" s="146" t="s">
        <v>253</v>
      </c>
      <c r="J189" s="20">
        <f>+'Objective 5'!G217</f>
        <v>0</v>
      </c>
      <c r="K189" s="467"/>
      <c r="L189" s="187">
        <f>+'Objective 5'!Z223</f>
        <v>0</v>
      </c>
      <c r="M189" s="470"/>
      <c r="O189" s="571"/>
      <c r="P189" s="187">
        <f t="shared" si="42"/>
        <v>0</v>
      </c>
      <c r="Q189" s="452"/>
      <c r="R189" s="187">
        <f>+'Objective 5'!AB223</f>
        <v>0</v>
      </c>
      <c r="S189" s="187">
        <f>+'Objective 5'!AC223</f>
        <v>0</v>
      </c>
      <c r="T189" s="187">
        <f>+'Objective 5'!AD223</f>
        <v>0</v>
      </c>
      <c r="U189" s="187">
        <f>+'Objective 5'!AE223</f>
        <v>0</v>
      </c>
      <c r="V189" s="187">
        <f>+'Objective 5'!AF223</f>
        <v>0</v>
      </c>
      <c r="W189" s="187">
        <f>+'Objective 5'!AG223</f>
        <v>0</v>
      </c>
      <c r="X189" s="187">
        <f>+'Objective 5'!AH223</f>
        <v>0</v>
      </c>
      <c r="Y189" s="187">
        <f>+'Objective 5'!AI223</f>
        <v>0</v>
      </c>
      <c r="Z189" s="187">
        <f>+'Objective 5'!AJ223</f>
        <v>0</v>
      </c>
      <c r="AA189" s="187">
        <f>+'Objective 5'!AK223</f>
        <v>0</v>
      </c>
      <c r="AB189" s="187">
        <f>+'Objective 5'!AL223</f>
        <v>0</v>
      </c>
      <c r="AC189" s="187">
        <f>+'Objective 5'!AM223</f>
        <v>0</v>
      </c>
      <c r="AD189" s="470"/>
    </row>
    <row r="190" spans="2:30" ht="14.1" customHeight="1">
      <c r="B190" s="466"/>
      <c r="C190" s="798"/>
      <c r="D190" s="800"/>
      <c r="E190" s="467"/>
      <c r="F190" s="832"/>
      <c r="G190" s="834"/>
      <c r="H190" s="467"/>
      <c r="I190" s="163"/>
      <c r="J190" s="162"/>
      <c r="K190" s="467"/>
      <c r="L190" s="396">
        <f>SUM(L184:L189)</f>
        <v>0</v>
      </c>
      <c r="M190" s="469"/>
      <c r="O190" s="466"/>
      <c r="P190" s="396">
        <f>SUM(P184:P189)</f>
        <v>0</v>
      </c>
      <c r="Q190" s="467"/>
      <c r="R190" s="396">
        <f t="shared" ref="R190:AC190" si="43">SUM(R184:R189)</f>
        <v>0</v>
      </c>
      <c r="S190" s="396">
        <f t="shared" si="43"/>
        <v>0</v>
      </c>
      <c r="T190" s="396">
        <f t="shared" si="43"/>
        <v>0</v>
      </c>
      <c r="U190" s="396">
        <f t="shared" si="43"/>
        <v>0</v>
      </c>
      <c r="V190" s="396">
        <f t="shared" si="43"/>
        <v>0</v>
      </c>
      <c r="W190" s="396">
        <f t="shared" si="43"/>
        <v>0</v>
      </c>
      <c r="X190" s="396">
        <f t="shared" si="43"/>
        <v>0</v>
      </c>
      <c r="Y190" s="396">
        <f t="shared" si="43"/>
        <v>0</v>
      </c>
      <c r="Z190" s="396">
        <f t="shared" si="43"/>
        <v>0</v>
      </c>
      <c r="AA190" s="396">
        <f t="shared" si="43"/>
        <v>0</v>
      </c>
      <c r="AB190" s="396">
        <f t="shared" si="43"/>
        <v>0</v>
      </c>
      <c r="AC190" s="396">
        <f t="shared" si="43"/>
        <v>0</v>
      </c>
      <c r="AD190" s="469"/>
    </row>
    <row r="191" spans="2:30" ht="14.1" customHeight="1">
      <c r="B191" s="466"/>
      <c r="C191" s="475"/>
      <c r="D191" s="475"/>
      <c r="E191" s="467"/>
      <c r="F191" s="476"/>
      <c r="G191" s="477"/>
      <c r="H191" s="468"/>
      <c r="I191" s="473"/>
      <c r="J191" s="478"/>
      <c r="K191" s="451"/>
      <c r="L191" s="452"/>
      <c r="M191" s="469"/>
      <c r="O191" s="466"/>
      <c r="P191" s="452"/>
      <c r="Q191" s="467"/>
      <c r="R191" s="452"/>
      <c r="S191" s="452"/>
      <c r="T191" s="452"/>
      <c r="U191" s="452"/>
      <c r="V191" s="452"/>
      <c r="W191" s="452"/>
      <c r="X191" s="452"/>
      <c r="Y191" s="452"/>
      <c r="Z191" s="452"/>
      <c r="AA191" s="452"/>
      <c r="AB191" s="452"/>
      <c r="AC191" s="452"/>
      <c r="AD191" s="469"/>
    </row>
    <row r="192" spans="2:30" s="4" customFormat="1" ht="14.1" customHeight="1">
      <c r="B192" s="479"/>
      <c r="C192" s="480"/>
      <c r="D192" s="480"/>
      <c r="E192" s="481"/>
      <c r="F192" s="482"/>
      <c r="G192" s="483"/>
      <c r="H192" s="484"/>
      <c r="I192" s="485"/>
      <c r="J192" s="486" t="s">
        <v>301</v>
      </c>
      <c r="K192" s="487"/>
      <c r="L192" s="401">
        <f>+L166+L174+L182+L190</f>
        <v>0</v>
      </c>
      <c r="M192" s="488"/>
      <c r="O192" s="479"/>
      <c r="P192" s="401">
        <f>+P166+P174+P182+P190</f>
        <v>0</v>
      </c>
      <c r="Q192" s="481"/>
      <c r="R192" s="401">
        <f t="shared" ref="R192:AC192" si="44">+R166+R174+R182+R190</f>
        <v>0</v>
      </c>
      <c r="S192" s="401">
        <f t="shared" si="44"/>
        <v>0</v>
      </c>
      <c r="T192" s="401">
        <f t="shared" si="44"/>
        <v>0</v>
      </c>
      <c r="U192" s="401">
        <f t="shared" si="44"/>
        <v>0</v>
      </c>
      <c r="V192" s="401">
        <f t="shared" si="44"/>
        <v>0</v>
      </c>
      <c r="W192" s="401">
        <f t="shared" si="44"/>
        <v>0</v>
      </c>
      <c r="X192" s="401">
        <f t="shared" si="44"/>
        <v>0</v>
      </c>
      <c r="Y192" s="401">
        <f t="shared" si="44"/>
        <v>0</v>
      </c>
      <c r="Z192" s="401">
        <f t="shared" si="44"/>
        <v>0</v>
      </c>
      <c r="AA192" s="401">
        <f t="shared" si="44"/>
        <v>0</v>
      </c>
      <c r="AB192" s="401">
        <f t="shared" si="44"/>
        <v>0</v>
      </c>
      <c r="AC192" s="401">
        <f t="shared" si="44"/>
        <v>0</v>
      </c>
      <c r="AD192" s="488"/>
    </row>
    <row r="193" spans="2:30" ht="14.1" customHeight="1" thickBot="1">
      <c r="B193" s="489"/>
      <c r="C193" s="490"/>
      <c r="D193" s="491"/>
      <c r="E193" s="491"/>
      <c r="F193" s="492"/>
      <c r="G193" s="491"/>
      <c r="H193" s="490"/>
      <c r="I193" s="493"/>
      <c r="J193" s="493"/>
      <c r="K193" s="494"/>
      <c r="L193" s="449"/>
      <c r="M193" s="495"/>
      <c r="O193" s="489"/>
      <c r="P193" s="449"/>
      <c r="Q193" s="491"/>
      <c r="R193" s="449"/>
      <c r="S193" s="449"/>
      <c r="T193" s="449"/>
      <c r="U193" s="449"/>
      <c r="V193" s="449"/>
      <c r="W193" s="449"/>
      <c r="X193" s="449"/>
      <c r="Y193" s="449"/>
      <c r="Z193" s="449"/>
      <c r="AA193" s="449"/>
      <c r="AB193" s="449"/>
      <c r="AC193" s="449"/>
      <c r="AD193" s="495"/>
    </row>
    <row r="196" spans="2:30" s="4" customFormat="1" ht="14.1" customHeight="1">
      <c r="C196" s="502" t="s">
        <v>366</v>
      </c>
      <c r="D196" s="503"/>
      <c r="F196" s="504"/>
      <c r="G196" s="503"/>
      <c r="H196" s="502"/>
      <c r="I196" s="454"/>
      <c r="J196" s="454"/>
      <c r="K196" s="505"/>
      <c r="L196" s="401">
        <f>+L44+L81+L118+L155+L192</f>
        <v>0</v>
      </c>
      <c r="P196" s="401">
        <f>+P44+P81+P118+P155+P192</f>
        <v>0</v>
      </c>
      <c r="R196" s="401">
        <f t="shared" ref="R196:AC196" si="45">+R44+R81+R118+R155+R192</f>
        <v>0</v>
      </c>
      <c r="S196" s="401">
        <f t="shared" si="45"/>
        <v>0</v>
      </c>
      <c r="T196" s="401">
        <f t="shared" si="45"/>
        <v>0</v>
      </c>
      <c r="U196" s="401">
        <f t="shared" si="45"/>
        <v>0</v>
      </c>
      <c r="V196" s="401">
        <f t="shared" si="45"/>
        <v>0</v>
      </c>
      <c r="W196" s="401">
        <f t="shared" si="45"/>
        <v>0</v>
      </c>
      <c r="X196" s="401">
        <f t="shared" si="45"/>
        <v>0</v>
      </c>
      <c r="Y196" s="401">
        <f t="shared" si="45"/>
        <v>0</v>
      </c>
      <c r="Z196" s="401">
        <f t="shared" si="45"/>
        <v>0</v>
      </c>
      <c r="AA196" s="401">
        <f t="shared" si="45"/>
        <v>0</v>
      </c>
      <c r="AB196" s="401">
        <f t="shared" si="45"/>
        <v>0</v>
      </c>
      <c r="AC196" s="401">
        <f t="shared" si="45"/>
        <v>0</v>
      </c>
    </row>
    <row r="198" spans="2:30" ht="14.1" customHeight="1" thickBot="1"/>
    <row r="199" spans="2:30" ht="14.1" customHeight="1">
      <c r="B199" s="496"/>
      <c r="C199" s="497"/>
      <c r="D199" s="498"/>
      <c r="E199" s="498"/>
      <c r="F199" s="499"/>
      <c r="G199" s="498"/>
      <c r="H199" s="498"/>
      <c r="I199" s="500"/>
      <c r="J199" s="500"/>
      <c r="K199" s="498"/>
      <c r="L199" s="453"/>
      <c r="M199" s="501"/>
      <c r="O199" s="496"/>
      <c r="P199" s="453"/>
      <c r="Q199" s="498"/>
      <c r="R199" s="453"/>
      <c r="S199" s="453"/>
      <c r="T199" s="453"/>
      <c r="U199" s="453"/>
      <c r="V199" s="453"/>
      <c r="W199" s="453"/>
      <c r="X199" s="453"/>
      <c r="Y199" s="453"/>
      <c r="Z199" s="453"/>
      <c r="AA199" s="453"/>
      <c r="AB199" s="453"/>
      <c r="AC199" s="453"/>
      <c r="AD199" s="501"/>
    </row>
    <row r="200" spans="2:30" ht="14.1" customHeight="1">
      <c r="B200" s="466"/>
      <c r="C200" s="828"/>
      <c r="D200" s="830" t="s">
        <v>365</v>
      </c>
      <c r="E200" s="467"/>
      <c r="F200" s="828"/>
      <c r="G200" s="833"/>
      <c r="H200" s="467"/>
      <c r="I200" s="146"/>
      <c r="J200" s="20" t="s">
        <v>365</v>
      </c>
      <c r="K200" s="467"/>
      <c r="L200" s="187">
        <f>+'WESSA Office Costs'!Y47</f>
        <v>0</v>
      </c>
      <c r="M200" s="469"/>
      <c r="O200" s="466"/>
      <c r="P200" s="187">
        <f>SUM(R200:AC200)</f>
        <v>0</v>
      </c>
      <c r="Q200" s="467"/>
      <c r="R200" s="187">
        <f>+'WESSA Office Costs'!AA47</f>
        <v>0</v>
      </c>
      <c r="S200" s="187">
        <f>+'WESSA Office Costs'!AB47</f>
        <v>0</v>
      </c>
      <c r="T200" s="187">
        <f>+'WESSA Office Costs'!AC47</f>
        <v>0</v>
      </c>
      <c r="U200" s="187">
        <f>+'WESSA Office Costs'!AD47</f>
        <v>0</v>
      </c>
      <c r="V200" s="187">
        <f>+'WESSA Office Costs'!AE47</f>
        <v>0</v>
      </c>
      <c r="W200" s="187">
        <f>+'WESSA Office Costs'!AF47</f>
        <v>0</v>
      </c>
      <c r="X200" s="187">
        <f>+'WESSA Office Costs'!AG47</f>
        <v>0</v>
      </c>
      <c r="Y200" s="187">
        <f>+'WESSA Office Costs'!AH47</f>
        <v>0</v>
      </c>
      <c r="Z200" s="187">
        <f>+'WESSA Office Costs'!AI47</f>
        <v>0</v>
      </c>
      <c r="AA200" s="187">
        <f>+'WESSA Office Costs'!AJ47</f>
        <v>0</v>
      </c>
      <c r="AB200" s="187">
        <f>+'WESSA Office Costs'!AK47</f>
        <v>0</v>
      </c>
      <c r="AC200" s="187">
        <f>+'WESSA Office Costs'!AL47</f>
        <v>0</v>
      </c>
      <c r="AD200" s="469"/>
    </row>
    <row r="201" spans="2:30" ht="14.1" customHeight="1">
      <c r="B201" s="466"/>
      <c r="C201" s="798"/>
      <c r="D201" s="800"/>
      <c r="E201" s="467"/>
      <c r="F201" s="832"/>
      <c r="G201" s="834"/>
      <c r="H201" s="467"/>
      <c r="I201" s="163"/>
      <c r="J201" s="162"/>
      <c r="K201" s="467"/>
      <c r="L201" s="396">
        <f>SUM(L200:L200)</f>
        <v>0</v>
      </c>
      <c r="M201" s="469"/>
      <c r="O201" s="466"/>
      <c r="P201" s="396">
        <f t="shared" ref="P201:AC201" si="46">SUM(P200:P200)</f>
        <v>0</v>
      </c>
      <c r="Q201" s="467"/>
      <c r="R201" s="396">
        <f t="shared" si="46"/>
        <v>0</v>
      </c>
      <c r="S201" s="396">
        <f t="shared" si="46"/>
        <v>0</v>
      </c>
      <c r="T201" s="396">
        <f t="shared" si="46"/>
        <v>0</v>
      </c>
      <c r="U201" s="396">
        <f t="shared" si="46"/>
        <v>0</v>
      </c>
      <c r="V201" s="396">
        <f t="shared" si="46"/>
        <v>0</v>
      </c>
      <c r="W201" s="396">
        <f t="shared" si="46"/>
        <v>0</v>
      </c>
      <c r="X201" s="396">
        <f t="shared" si="46"/>
        <v>0</v>
      </c>
      <c r="Y201" s="396">
        <f t="shared" si="46"/>
        <v>0</v>
      </c>
      <c r="Z201" s="396">
        <f t="shared" si="46"/>
        <v>0</v>
      </c>
      <c r="AA201" s="396">
        <f t="shared" si="46"/>
        <v>0</v>
      </c>
      <c r="AB201" s="396">
        <f t="shared" si="46"/>
        <v>0</v>
      </c>
      <c r="AC201" s="396">
        <f t="shared" si="46"/>
        <v>0</v>
      </c>
      <c r="AD201" s="469"/>
    </row>
    <row r="202" spans="2:30" ht="14.1" customHeight="1">
      <c r="B202" s="466"/>
      <c r="C202" s="475"/>
      <c r="D202" s="475"/>
      <c r="E202" s="467"/>
      <c r="F202" s="476"/>
      <c r="G202" s="477"/>
      <c r="H202" s="468"/>
      <c r="I202" s="473"/>
      <c r="J202" s="478"/>
      <c r="K202" s="451"/>
      <c r="L202" s="452"/>
      <c r="M202" s="469"/>
      <c r="O202" s="466"/>
      <c r="P202" s="452"/>
      <c r="Q202" s="467"/>
      <c r="R202" s="452"/>
      <c r="S202" s="452"/>
      <c r="T202" s="452"/>
      <c r="U202" s="452"/>
      <c r="V202" s="452"/>
      <c r="W202" s="452"/>
      <c r="X202" s="452"/>
      <c r="Y202" s="452"/>
      <c r="Z202" s="452"/>
      <c r="AA202" s="452"/>
      <c r="AB202" s="452"/>
      <c r="AC202" s="452"/>
      <c r="AD202" s="469"/>
    </row>
    <row r="203" spans="2:30" s="4" customFormat="1" ht="14.1" customHeight="1">
      <c r="B203" s="479"/>
      <c r="C203" s="480"/>
      <c r="D203" s="480"/>
      <c r="E203" s="481"/>
      <c r="F203" s="482"/>
      <c r="G203" s="483"/>
      <c r="H203" s="484"/>
      <c r="I203" s="485"/>
      <c r="J203" s="486" t="s">
        <v>302</v>
      </c>
      <c r="K203" s="487"/>
      <c r="L203" s="401">
        <f>+L201</f>
        <v>0</v>
      </c>
      <c r="M203" s="488"/>
      <c r="O203" s="479"/>
      <c r="P203" s="401">
        <f>+P201</f>
        <v>0</v>
      </c>
      <c r="Q203" s="481"/>
      <c r="R203" s="401">
        <f t="shared" ref="R203:AC203" si="47">+R201</f>
        <v>0</v>
      </c>
      <c r="S203" s="401">
        <f t="shared" si="47"/>
        <v>0</v>
      </c>
      <c r="T203" s="401">
        <f t="shared" si="47"/>
        <v>0</v>
      </c>
      <c r="U203" s="401">
        <f t="shared" si="47"/>
        <v>0</v>
      </c>
      <c r="V203" s="401">
        <f t="shared" si="47"/>
        <v>0</v>
      </c>
      <c r="W203" s="401">
        <f t="shared" si="47"/>
        <v>0</v>
      </c>
      <c r="X203" s="401">
        <f t="shared" si="47"/>
        <v>0</v>
      </c>
      <c r="Y203" s="401">
        <f t="shared" si="47"/>
        <v>0</v>
      </c>
      <c r="Z203" s="401">
        <f t="shared" si="47"/>
        <v>0</v>
      </c>
      <c r="AA203" s="401">
        <f t="shared" si="47"/>
        <v>0</v>
      </c>
      <c r="AB203" s="401">
        <f t="shared" si="47"/>
        <v>0</v>
      </c>
      <c r="AC203" s="401">
        <f t="shared" si="47"/>
        <v>0</v>
      </c>
      <c r="AD203" s="488"/>
    </row>
    <row r="204" spans="2:30" ht="14.1" customHeight="1" thickBot="1">
      <c r="B204" s="489"/>
      <c r="C204" s="490"/>
      <c r="D204" s="491"/>
      <c r="E204" s="491"/>
      <c r="F204" s="492"/>
      <c r="G204" s="491"/>
      <c r="H204" s="490"/>
      <c r="I204" s="493"/>
      <c r="J204" s="493"/>
      <c r="K204" s="494"/>
      <c r="L204" s="449"/>
      <c r="M204" s="495"/>
      <c r="O204" s="489"/>
      <c r="P204" s="449"/>
      <c r="Q204" s="491"/>
      <c r="R204" s="449"/>
      <c r="S204" s="449"/>
      <c r="T204" s="449"/>
      <c r="U204" s="449"/>
      <c r="V204" s="449"/>
      <c r="W204" s="449"/>
      <c r="X204" s="449"/>
      <c r="Y204" s="449"/>
      <c r="Z204" s="449"/>
      <c r="AA204" s="449"/>
      <c r="AB204" s="449"/>
      <c r="AC204" s="449"/>
      <c r="AD204" s="495"/>
    </row>
    <row r="207" spans="2:30" s="4" customFormat="1" ht="14.1" customHeight="1">
      <c r="C207" s="502" t="s">
        <v>296</v>
      </c>
      <c r="D207" s="503"/>
      <c r="F207" s="504"/>
      <c r="G207" s="503"/>
      <c r="H207" s="502"/>
      <c r="I207" s="454"/>
      <c r="J207" s="454"/>
      <c r="K207" s="505"/>
      <c r="L207" s="401">
        <f>+L196+L203</f>
        <v>0</v>
      </c>
      <c r="P207" s="401">
        <f>+P196+P203</f>
        <v>0</v>
      </c>
      <c r="R207" s="401">
        <f t="shared" ref="R207:AC207" si="48">+R196+R203</f>
        <v>0</v>
      </c>
      <c r="S207" s="401">
        <f t="shared" si="48"/>
        <v>0</v>
      </c>
      <c r="T207" s="401">
        <f t="shared" si="48"/>
        <v>0</v>
      </c>
      <c r="U207" s="401">
        <f t="shared" si="48"/>
        <v>0</v>
      </c>
      <c r="V207" s="401">
        <f t="shared" si="48"/>
        <v>0</v>
      </c>
      <c r="W207" s="401">
        <f t="shared" si="48"/>
        <v>0</v>
      </c>
      <c r="X207" s="401">
        <f t="shared" si="48"/>
        <v>0</v>
      </c>
      <c r="Y207" s="401">
        <f t="shared" si="48"/>
        <v>0</v>
      </c>
      <c r="Z207" s="401">
        <f t="shared" si="48"/>
        <v>0</v>
      </c>
      <c r="AA207" s="401">
        <f t="shared" si="48"/>
        <v>0</v>
      </c>
      <c r="AB207" s="401">
        <f t="shared" si="48"/>
        <v>0</v>
      </c>
      <c r="AC207" s="401">
        <f t="shared" si="48"/>
        <v>0</v>
      </c>
    </row>
    <row r="209" spans="2:30" ht="14.1" customHeight="1" thickBot="1"/>
    <row r="210" spans="2:30" ht="14.1" customHeight="1">
      <c r="B210" s="496"/>
      <c r="C210" s="497"/>
      <c r="D210" s="498"/>
      <c r="E210" s="498"/>
      <c r="F210" s="499"/>
      <c r="G210" s="498"/>
      <c r="H210" s="498"/>
      <c r="I210" s="500"/>
      <c r="J210" s="500"/>
      <c r="K210" s="498"/>
      <c r="L210" s="453"/>
      <c r="M210" s="501"/>
      <c r="O210" s="496"/>
      <c r="P210" s="453"/>
      <c r="Q210" s="498"/>
      <c r="R210" s="453"/>
      <c r="S210" s="453"/>
      <c r="T210" s="453"/>
      <c r="U210" s="453"/>
      <c r="V210" s="453"/>
      <c r="W210" s="453"/>
      <c r="X210" s="453"/>
      <c r="Y210" s="453"/>
      <c r="Z210" s="453"/>
      <c r="AA210" s="453"/>
      <c r="AB210" s="453"/>
      <c r="AC210" s="453"/>
      <c r="AD210" s="501"/>
    </row>
    <row r="211" spans="2:30" ht="14.1" customHeight="1">
      <c r="B211" s="466"/>
      <c r="C211" s="828"/>
      <c r="D211" s="830" t="s">
        <v>303</v>
      </c>
      <c r="E211" s="467"/>
      <c r="F211" s="828"/>
      <c r="G211" s="833"/>
      <c r="H211" s="467"/>
      <c r="I211" s="146"/>
      <c r="J211" s="20" t="s">
        <v>3</v>
      </c>
      <c r="K211" s="467"/>
      <c r="L211" s="187">
        <f>+'Audit &amp; Management Fees'!M31</f>
        <v>0</v>
      </c>
      <c r="M211" s="469"/>
      <c r="O211" s="466"/>
      <c r="P211" s="187">
        <f>SUM(R211:AC211)</f>
        <v>0</v>
      </c>
      <c r="Q211" s="467"/>
      <c r="R211" s="187">
        <f>+'Audit &amp; Management Fees'!O31</f>
        <v>0</v>
      </c>
      <c r="S211" s="187">
        <f>+'Audit &amp; Management Fees'!P31</f>
        <v>0</v>
      </c>
      <c r="T211" s="187">
        <f>+'Audit &amp; Management Fees'!Q31</f>
        <v>0</v>
      </c>
      <c r="U211" s="187">
        <f>+'Audit &amp; Management Fees'!R31</f>
        <v>0</v>
      </c>
      <c r="V211" s="187">
        <f>+'Audit &amp; Management Fees'!S31</f>
        <v>0</v>
      </c>
      <c r="W211" s="187">
        <f>+'Audit &amp; Management Fees'!T31</f>
        <v>0</v>
      </c>
      <c r="X211" s="187">
        <f>+'Audit &amp; Management Fees'!U31</f>
        <v>0</v>
      </c>
      <c r="Y211" s="187">
        <f>+'Audit &amp; Management Fees'!V31</f>
        <v>0</v>
      </c>
      <c r="Z211" s="187">
        <f>+'Audit &amp; Management Fees'!W31</f>
        <v>0</v>
      </c>
      <c r="AA211" s="187">
        <f>+'Audit &amp; Management Fees'!X31</f>
        <v>0</v>
      </c>
      <c r="AB211" s="187">
        <f>+'Audit &amp; Management Fees'!Y31</f>
        <v>0</v>
      </c>
      <c r="AC211" s="187">
        <f>+'Audit &amp; Management Fees'!Z31</f>
        <v>0</v>
      </c>
      <c r="AD211" s="469"/>
    </row>
    <row r="212" spans="2:30" ht="14.1" customHeight="1">
      <c r="B212" s="466"/>
      <c r="C212" s="829"/>
      <c r="D212" s="831"/>
      <c r="E212" s="467"/>
      <c r="F212" s="829"/>
      <c r="G212" s="833"/>
      <c r="H212" s="467"/>
      <c r="I212" s="146"/>
      <c r="J212" s="20" t="s">
        <v>264</v>
      </c>
      <c r="K212" s="467"/>
      <c r="L212" s="187">
        <f>+'Audit &amp; Management Fees'!M36</f>
        <v>0</v>
      </c>
      <c r="M212" s="469"/>
      <c r="O212" s="466"/>
      <c r="P212" s="187">
        <f>SUM(R212:AC212)</f>
        <v>0</v>
      </c>
      <c r="Q212" s="467"/>
      <c r="R212" s="187">
        <f>+'Audit &amp; Management Fees'!O36</f>
        <v>0</v>
      </c>
      <c r="S212" s="187">
        <f>+'Audit &amp; Management Fees'!P36</f>
        <v>0</v>
      </c>
      <c r="T212" s="187">
        <f>+'Audit &amp; Management Fees'!Q36</f>
        <v>0</v>
      </c>
      <c r="U212" s="187">
        <f>+'Audit &amp; Management Fees'!R36</f>
        <v>0</v>
      </c>
      <c r="V212" s="187">
        <f>+'Audit &amp; Management Fees'!S36</f>
        <v>0</v>
      </c>
      <c r="W212" s="187">
        <f>+'Audit &amp; Management Fees'!T36</f>
        <v>0</v>
      </c>
      <c r="X212" s="187">
        <f>+'Audit &amp; Management Fees'!U36</f>
        <v>0</v>
      </c>
      <c r="Y212" s="187">
        <f>+'Audit &amp; Management Fees'!V36</f>
        <v>0</v>
      </c>
      <c r="Z212" s="187">
        <f>+'Audit &amp; Management Fees'!W36</f>
        <v>0</v>
      </c>
      <c r="AA212" s="187">
        <f>+'Audit &amp; Management Fees'!X36</f>
        <v>0</v>
      </c>
      <c r="AB212" s="187">
        <f>+'Audit &amp; Management Fees'!Y36</f>
        <v>0</v>
      </c>
      <c r="AC212" s="187">
        <f>+'Audit &amp; Management Fees'!Z36</f>
        <v>0</v>
      </c>
      <c r="AD212" s="469"/>
    </row>
    <row r="213" spans="2:30" ht="14.1" customHeight="1">
      <c r="B213" s="466"/>
      <c r="C213" s="798"/>
      <c r="D213" s="800"/>
      <c r="E213" s="467"/>
      <c r="F213" s="832"/>
      <c r="G213" s="834"/>
      <c r="H213" s="467"/>
      <c r="I213" s="163"/>
      <c r="J213" s="162"/>
      <c r="K213" s="467"/>
      <c r="L213" s="396">
        <f>SUM(L211:L212)</f>
        <v>0</v>
      </c>
      <c r="M213" s="469"/>
      <c r="O213" s="466"/>
      <c r="P213" s="396">
        <f t="shared" ref="P213:AC213" si="49">SUM(P211:P212)</f>
        <v>0</v>
      </c>
      <c r="Q213" s="467"/>
      <c r="R213" s="396">
        <f t="shared" si="49"/>
        <v>0</v>
      </c>
      <c r="S213" s="396">
        <f t="shared" si="49"/>
        <v>0</v>
      </c>
      <c r="T213" s="396">
        <f t="shared" si="49"/>
        <v>0</v>
      </c>
      <c r="U213" s="396">
        <f t="shared" si="49"/>
        <v>0</v>
      </c>
      <c r="V213" s="396">
        <f t="shared" si="49"/>
        <v>0</v>
      </c>
      <c r="W213" s="396">
        <f t="shared" si="49"/>
        <v>0</v>
      </c>
      <c r="X213" s="396">
        <f t="shared" si="49"/>
        <v>0</v>
      </c>
      <c r="Y213" s="396">
        <f t="shared" si="49"/>
        <v>0</v>
      </c>
      <c r="Z213" s="396">
        <f t="shared" si="49"/>
        <v>0</v>
      </c>
      <c r="AA213" s="396">
        <f t="shared" si="49"/>
        <v>0</v>
      </c>
      <c r="AB213" s="396">
        <f t="shared" si="49"/>
        <v>0</v>
      </c>
      <c r="AC213" s="396">
        <f t="shared" si="49"/>
        <v>0</v>
      </c>
      <c r="AD213" s="469"/>
    </row>
    <row r="214" spans="2:30" ht="14.1" customHeight="1">
      <c r="B214" s="466"/>
      <c r="C214" s="475"/>
      <c r="D214" s="475"/>
      <c r="E214" s="467"/>
      <c r="F214" s="476"/>
      <c r="G214" s="477"/>
      <c r="H214" s="468"/>
      <c r="I214" s="473"/>
      <c r="J214" s="478"/>
      <c r="K214" s="451"/>
      <c r="L214" s="452"/>
      <c r="M214" s="469"/>
      <c r="O214" s="466"/>
      <c r="P214" s="452"/>
      <c r="Q214" s="467"/>
      <c r="R214" s="452"/>
      <c r="S214" s="452"/>
      <c r="T214" s="452"/>
      <c r="U214" s="452"/>
      <c r="V214" s="452"/>
      <c r="W214" s="452"/>
      <c r="X214" s="452"/>
      <c r="Y214" s="452"/>
      <c r="Z214" s="452"/>
      <c r="AA214" s="452"/>
      <c r="AB214" s="452"/>
      <c r="AC214" s="452"/>
      <c r="AD214" s="469"/>
    </row>
    <row r="215" spans="2:30" s="4" customFormat="1" ht="14.1" customHeight="1">
      <c r="B215" s="479"/>
      <c r="C215" s="480"/>
      <c r="D215" s="480"/>
      <c r="E215" s="481"/>
      <c r="F215" s="482"/>
      <c r="G215" s="483"/>
      <c r="H215" s="484"/>
      <c r="I215" s="485"/>
      <c r="J215" s="486" t="s">
        <v>305</v>
      </c>
      <c r="K215" s="487"/>
      <c r="L215" s="401">
        <f>+L213</f>
        <v>0</v>
      </c>
      <c r="M215" s="488"/>
      <c r="O215" s="479"/>
      <c r="P215" s="401">
        <f>+P213</f>
        <v>0</v>
      </c>
      <c r="Q215" s="481"/>
      <c r="R215" s="401">
        <f t="shared" ref="R215:AC215" si="50">+R213</f>
        <v>0</v>
      </c>
      <c r="S215" s="401">
        <f t="shared" si="50"/>
        <v>0</v>
      </c>
      <c r="T215" s="401">
        <f t="shared" si="50"/>
        <v>0</v>
      </c>
      <c r="U215" s="401">
        <f t="shared" si="50"/>
        <v>0</v>
      </c>
      <c r="V215" s="401">
        <f t="shared" si="50"/>
        <v>0</v>
      </c>
      <c r="W215" s="401">
        <f t="shared" si="50"/>
        <v>0</v>
      </c>
      <c r="X215" s="401">
        <f t="shared" si="50"/>
        <v>0</v>
      </c>
      <c r="Y215" s="401">
        <f t="shared" si="50"/>
        <v>0</v>
      </c>
      <c r="Z215" s="401">
        <f t="shared" si="50"/>
        <v>0</v>
      </c>
      <c r="AA215" s="401">
        <f t="shared" si="50"/>
        <v>0</v>
      </c>
      <c r="AB215" s="401">
        <f t="shared" si="50"/>
        <v>0</v>
      </c>
      <c r="AC215" s="401">
        <f t="shared" si="50"/>
        <v>0</v>
      </c>
      <c r="AD215" s="488"/>
    </row>
    <row r="216" spans="2:30" ht="14.1" customHeight="1" thickBot="1">
      <c r="B216" s="489"/>
      <c r="C216" s="490"/>
      <c r="D216" s="491"/>
      <c r="E216" s="491"/>
      <c r="F216" s="492"/>
      <c r="G216" s="491"/>
      <c r="H216" s="490"/>
      <c r="I216" s="493"/>
      <c r="J216" s="493"/>
      <c r="K216" s="494"/>
      <c r="L216" s="449"/>
      <c r="M216" s="495"/>
      <c r="O216" s="489"/>
      <c r="P216" s="449"/>
      <c r="Q216" s="491"/>
      <c r="R216" s="449"/>
      <c r="S216" s="449"/>
      <c r="T216" s="449"/>
      <c r="U216" s="449"/>
      <c r="V216" s="449"/>
      <c r="W216" s="449"/>
      <c r="X216" s="449"/>
      <c r="Y216" s="449"/>
      <c r="Z216" s="449"/>
      <c r="AA216" s="449"/>
      <c r="AB216" s="449"/>
      <c r="AC216" s="449"/>
      <c r="AD216" s="495"/>
    </row>
    <row r="219" spans="2:30" s="26" customFormat="1" ht="13.5" customHeight="1">
      <c r="C219" s="506" t="s">
        <v>304</v>
      </c>
      <c r="D219" s="507"/>
      <c r="F219" s="349"/>
      <c r="G219" s="507"/>
      <c r="H219" s="506"/>
      <c r="I219" s="508"/>
      <c r="J219" s="508"/>
      <c r="K219" s="354"/>
      <c r="L219" s="415">
        <f>+L207+L215</f>
        <v>0</v>
      </c>
      <c r="P219" s="415">
        <f>+P207+P215</f>
        <v>0</v>
      </c>
      <c r="R219" s="415">
        <f t="shared" ref="R219:AC219" si="51">+R207+R215</f>
        <v>0</v>
      </c>
      <c r="S219" s="415">
        <f t="shared" si="51"/>
        <v>0</v>
      </c>
      <c r="T219" s="415">
        <f t="shared" si="51"/>
        <v>0</v>
      </c>
      <c r="U219" s="415">
        <f t="shared" si="51"/>
        <v>0</v>
      </c>
      <c r="V219" s="415">
        <f t="shared" si="51"/>
        <v>0</v>
      </c>
      <c r="W219" s="415">
        <f t="shared" si="51"/>
        <v>0</v>
      </c>
      <c r="X219" s="415">
        <f t="shared" si="51"/>
        <v>0</v>
      </c>
      <c r="Y219" s="415">
        <f t="shared" si="51"/>
        <v>0</v>
      </c>
      <c r="Z219" s="415">
        <f t="shared" si="51"/>
        <v>0</v>
      </c>
      <c r="AA219" s="415">
        <f t="shared" si="51"/>
        <v>0</v>
      </c>
      <c r="AB219" s="415">
        <f t="shared" si="51"/>
        <v>0</v>
      </c>
      <c r="AC219" s="415">
        <f t="shared" si="51"/>
        <v>0</v>
      </c>
    </row>
    <row r="221" spans="2:30" ht="14.1" customHeight="1" thickBot="1"/>
    <row r="222" spans="2:30" ht="14.1" customHeight="1">
      <c r="B222" s="496"/>
      <c r="C222" s="497"/>
      <c r="D222" s="498"/>
      <c r="E222" s="498"/>
      <c r="F222" s="499"/>
      <c r="G222" s="498"/>
      <c r="H222" s="498"/>
      <c r="I222" s="500"/>
      <c r="J222" s="500"/>
      <c r="K222" s="498"/>
      <c r="L222" s="453"/>
      <c r="M222" s="501"/>
      <c r="O222" s="496"/>
      <c r="P222" s="453"/>
      <c r="Q222" s="498"/>
      <c r="R222" s="453"/>
      <c r="S222" s="453"/>
      <c r="T222" s="453"/>
      <c r="U222" s="453"/>
      <c r="V222" s="453"/>
      <c r="W222" s="453"/>
      <c r="X222" s="453"/>
      <c r="Y222" s="453"/>
      <c r="Z222" s="453"/>
      <c r="AA222" s="453"/>
      <c r="AB222" s="453"/>
      <c r="AC222" s="453"/>
      <c r="AD222" s="501"/>
    </row>
    <row r="223" spans="2:30" ht="14.1" customHeight="1">
      <c r="B223" s="466"/>
      <c r="C223" s="828"/>
      <c r="D223" s="830" t="s">
        <v>281</v>
      </c>
      <c r="E223" s="467"/>
      <c r="F223" s="828"/>
      <c r="G223" s="833"/>
      <c r="H223" s="467"/>
      <c r="I223" s="146"/>
      <c r="J223" s="20" t="s">
        <v>281</v>
      </c>
      <c r="K223" s="467"/>
      <c r="L223" s="187">
        <f>+Vat!I54</f>
        <v>0</v>
      </c>
      <c r="M223" s="469"/>
      <c r="O223" s="466"/>
      <c r="P223" s="187">
        <f>SUM(R223:AC223)</f>
        <v>0</v>
      </c>
      <c r="Q223" s="467"/>
      <c r="R223" s="187">
        <f>+Vat!K51</f>
        <v>0</v>
      </c>
      <c r="S223" s="187">
        <f>+Vat!L51</f>
        <v>0</v>
      </c>
      <c r="T223" s="187">
        <f>+Vat!M51</f>
        <v>0</v>
      </c>
      <c r="U223" s="187">
        <f>+Vat!N51</f>
        <v>0</v>
      </c>
      <c r="V223" s="187">
        <f>+Vat!O51</f>
        <v>0</v>
      </c>
      <c r="W223" s="187">
        <f>+Vat!P51</f>
        <v>0</v>
      </c>
      <c r="X223" s="187">
        <f>+Vat!Q51</f>
        <v>0</v>
      </c>
      <c r="Y223" s="187">
        <f>+Vat!R51</f>
        <v>0</v>
      </c>
      <c r="Z223" s="187">
        <f>+Vat!S51</f>
        <v>0</v>
      </c>
      <c r="AA223" s="187">
        <f>+Vat!T51</f>
        <v>0</v>
      </c>
      <c r="AB223" s="187">
        <f>+Vat!U51</f>
        <v>0</v>
      </c>
      <c r="AC223" s="187">
        <f>+Vat!V51</f>
        <v>0</v>
      </c>
      <c r="AD223" s="469"/>
    </row>
    <row r="224" spans="2:30" ht="14.1" customHeight="1">
      <c r="B224" s="466"/>
      <c r="C224" s="798"/>
      <c r="D224" s="800"/>
      <c r="E224" s="467"/>
      <c r="F224" s="832"/>
      <c r="G224" s="834"/>
      <c r="H224" s="467"/>
      <c r="I224" s="163"/>
      <c r="J224" s="162"/>
      <c r="K224" s="467"/>
      <c r="L224" s="396">
        <f>SUM(L223:L223)</f>
        <v>0</v>
      </c>
      <c r="M224" s="469"/>
      <c r="O224" s="466"/>
      <c r="P224" s="396">
        <f t="shared" ref="P224:AC224" si="52">SUM(P223:P223)</f>
        <v>0</v>
      </c>
      <c r="Q224" s="467"/>
      <c r="R224" s="396">
        <f t="shared" si="52"/>
        <v>0</v>
      </c>
      <c r="S224" s="396">
        <f t="shared" si="52"/>
        <v>0</v>
      </c>
      <c r="T224" s="396">
        <f t="shared" si="52"/>
        <v>0</v>
      </c>
      <c r="U224" s="396">
        <f t="shared" si="52"/>
        <v>0</v>
      </c>
      <c r="V224" s="396">
        <f t="shared" si="52"/>
        <v>0</v>
      </c>
      <c r="W224" s="396">
        <f t="shared" si="52"/>
        <v>0</v>
      </c>
      <c r="X224" s="396">
        <f t="shared" si="52"/>
        <v>0</v>
      </c>
      <c r="Y224" s="396">
        <f t="shared" si="52"/>
        <v>0</v>
      </c>
      <c r="Z224" s="396">
        <f t="shared" si="52"/>
        <v>0</v>
      </c>
      <c r="AA224" s="396">
        <f t="shared" si="52"/>
        <v>0</v>
      </c>
      <c r="AB224" s="396">
        <f t="shared" si="52"/>
        <v>0</v>
      </c>
      <c r="AC224" s="396">
        <f t="shared" si="52"/>
        <v>0</v>
      </c>
      <c r="AD224" s="469"/>
    </row>
    <row r="225" spans="2:30" ht="14.1" customHeight="1">
      <c r="B225" s="466"/>
      <c r="C225" s="475"/>
      <c r="D225" s="475"/>
      <c r="E225" s="467"/>
      <c r="F225" s="476"/>
      <c r="G225" s="477"/>
      <c r="H225" s="468"/>
      <c r="I225" s="473"/>
      <c r="J225" s="478"/>
      <c r="K225" s="451"/>
      <c r="L225" s="452"/>
      <c r="M225" s="469"/>
      <c r="O225" s="466"/>
      <c r="P225" s="452"/>
      <c r="Q225" s="467"/>
      <c r="R225" s="452"/>
      <c r="S225" s="452"/>
      <c r="T225" s="452"/>
      <c r="U225" s="452"/>
      <c r="V225" s="452"/>
      <c r="W225" s="452"/>
      <c r="X225" s="452"/>
      <c r="Y225" s="452"/>
      <c r="Z225" s="452"/>
      <c r="AA225" s="452"/>
      <c r="AB225" s="452"/>
      <c r="AC225" s="452"/>
      <c r="AD225" s="469"/>
    </row>
    <row r="226" spans="2:30" s="4" customFormat="1" ht="14.1" customHeight="1">
      <c r="B226" s="479"/>
      <c r="C226" s="480"/>
      <c r="D226" s="480"/>
      <c r="E226" s="481"/>
      <c r="F226" s="482"/>
      <c r="G226" s="483"/>
      <c r="H226" s="484"/>
      <c r="I226" s="485"/>
      <c r="J226" s="486" t="s">
        <v>306</v>
      </c>
      <c r="K226" s="487"/>
      <c r="L226" s="401">
        <f>+L224</f>
        <v>0</v>
      </c>
      <c r="M226" s="488"/>
      <c r="O226" s="479"/>
      <c r="P226" s="401">
        <f>+P224</f>
        <v>0</v>
      </c>
      <c r="Q226" s="481"/>
      <c r="R226" s="401">
        <f t="shared" ref="R226:AC226" si="53">+R224</f>
        <v>0</v>
      </c>
      <c r="S226" s="401">
        <f t="shared" si="53"/>
        <v>0</v>
      </c>
      <c r="T226" s="401">
        <f t="shared" si="53"/>
        <v>0</v>
      </c>
      <c r="U226" s="401">
        <f t="shared" si="53"/>
        <v>0</v>
      </c>
      <c r="V226" s="401">
        <f t="shared" si="53"/>
        <v>0</v>
      </c>
      <c r="W226" s="401">
        <f t="shared" si="53"/>
        <v>0</v>
      </c>
      <c r="X226" s="401">
        <f t="shared" si="53"/>
        <v>0</v>
      </c>
      <c r="Y226" s="401">
        <f t="shared" si="53"/>
        <v>0</v>
      </c>
      <c r="Z226" s="401">
        <f t="shared" si="53"/>
        <v>0</v>
      </c>
      <c r="AA226" s="401">
        <f t="shared" si="53"/>
        <v>0</v>
      </c>
      <c r="AB226" s="401">
        <f t="shared" si="53"/>
        <v>0</v>
      </c>
      <c r="AC226" s="401">
        <f t="shared" si="53"/>
        <v>0</v>
      </c>
      <c r="AD226" s="488"/>
    </row>
    <row r="227" spans="2:30" ht="13.5" customHeight="1" thickBot="1">
      <c r="B227" s="489"/>
      <c r="C227" s="490"/>
      <c r="D227" s="491"/>
      <c r="E227" s="491"/>
      <c r="F227" s="492"/>
      <c r="G227" s="491"/>
      <c r="H227" s="490"/>
      <c r="I227" s="493"/>
      <c r="J227" s="493"/>
      <c r="K227" s="494"/>
      <c r="L227" s="449"/>
      <c r="M227" s="495"/>
      <c r="O227" s="489"/>
      <c r="P227" s="449"/>
      <c r="Q227" s="491"/>
      <c r="R227" s="449"/>
      <c r="S227" s="449"/>
      <c r="T227" s="449"/>
      <c r="U227" s="449"/>
      <c r="V227" s="449"/>
      <c r="W227" s="449"/>
      <c r="X227" s="449"/>
      <c r="Y227" s="449"/>
      <c r="Z227" s="449"/>
      <c r="AA227" s="449"/>
      <c r="AB227" s="449"/>
      <c r="AC227" s="449"/>
      <c r="AD227" s="495"/>
    </row>
    <row r="230" spans="2:30" s="4" customFormat="1" ht="13.5" customHeight="1">
      <c r="C230" s="502" t="s">
        <v>307</v>
      </c>
      <c r="D230" s="503"/>
      <c r="F230" s="504"/>
      <c r="G230" s="503"/>
      <c r="H230" s="502"/>
      <c r="I230" s="454"/>
      <c r="J230" s="454"/>
      <c r="K230" s="505"/>
      <c r="L230" s="401">
        <f>+L219+L226</f>
        <v>0</v>
      </c>
      <c r="P230" s="401">
        <f>+P219+P226</f>
        <v>0</v>
      </c>
      <c r="R230" s="401">
        <f t="shared" ref="R230:AC230" si="54">+R219+R226</f>
        <v>0</v>
      </c>
      <c r="S230" s="401">
        <f t="shared" si="54"/>
        <v>0</v>
      </c>
      <c r="T230" s="401">
        <f t="shared" si="54"/>
        <v>0</v>
      </c>
      <c r="U230" s="401">
        <f t="shared" si="54"/>
        <v>0</v>
      </c>
      <c r="V230" s="401">
        <f t="shared" si="54"/>
        <v>0</v>
      </c>
      <c r="W230" s="401">
        <f t="shared" si="54"/>
        <v>0</v>
      </c>
      <c r="X230" s="401">
        <f t="shared" si="54"/>
        <v>0</v>
      </c>
      <c r="Y230" s="401">
        <f t="shared" si="54"/>
        <v>0</v>
      </c>
      <c r="Z230" s="401">
        <f t="shared" si="54"/>
        <v>0</v>
      </c>
      <c r="AA230" s="401">
        <f t="shared" si="54"/>
        <v>0</v>
      </c>
      <c r="AB230" s="401">
        <f t="shared" si="54"/>
        <v>0</v>
      </c>
      <c r="AC230" s="401">
        <f t="shared" si="54"/>
        <v>0</v>
      </c>
    </row>
    <row r="231" spans="2:30" ht="14.1" customHeight="1">
      <c r="J231" s="548" t="s">
        <v>343</v>
      </c>
      <c r="K231" s="549"/>
      <c r="L231" s="570">
        <f>+L230-Summary!H46</f>
        <v>0</v>
      </c>
      <c r="P231" s="570">
        <f>+P230-Summary!I46</f>
        <v>0</v>
      </c>
      <c r="R231" s="570" t="e">
        <f>+R230-Summary!K42</f>
        <v>#VALUE!</v>
      </c>
      <c r="S231" s="570">
        <f>+S230-Summary!L46</f>
        <v>0</v>
      </c>
      <c r="T231" s="570">
        <f>+T230-Summary!M46</f>
        <v>0</v>
      </c>
      <c r="U231" s="570">
        <f>+U230-Summary!N46</f>
        <v>0</v>
      </c>
      <c r="V231" s="570">
        <f>+V230-Summary!O46</f>
        <v>0</v>
      </c>
      <c r="W231" s="570">
        <f>+W230-Summary!P46</f>
        <v>0</v>
      </c>
      <c r="X231" s="570">
        <f>+X230-Summary!Q46</f>
        <v>0</v>
      </c>
      <c r="Y231" s="570">
        <f>+Y230-Summary!R46</f>
        <v>0</v>
      </c>
      <c r="Z231" s="570">
        <f>+Z230-Summary!S46</f>
        <v>0</v>
      </c>
      <c r="AA231" s="570">
        <f>+AA230-Summary!T46</f>
        <v>0</v>
      </c>
      <c r="AB231" s="570">
        <f>+AB230-Summary!U46</f>
        <v>0</v>
      </c>
      <c r="AC231" s="570">
        <f>+AC230-Summary!V46</f>
        <v>0</v>
      </c>
    </row>
    <row r="232" spans="2:30" ht="14.1" customHeight="1">
      <c r="J232" s="454"/>
      <c r="K232" s="505"/>
    </row>
  </sheetData>
  <sheetProtection password="DCA9" sheet="1" objects="1" scenarios="1"/>
  <mergeCells count="66">
    <mergeCell ref="I7:J8"/>
    <mergeCell ref="F36:F42"/>
    <mergeCell ref="G36:G42"/>
    <mergeCell ref="F28:F34"/>
    <mergeCell ref="G28:G34"/>
    <mergeCell ref="C49:C79"/>
    <mergeCell ref="D49:D79"/>
    <mergeCell ref="F49:F55"/>
    <mergeCell ref="G49:G55"/>
    <mergeCell ref="F57:F63"/>
    <mergeCell ref="G57:G63"/>
    <mergeCell ref="F65:F71"/>
    <mergeCell ref="G65:G71"/>
    <mergeCell ref="F73:F79"/>
    <mergeCell ref="G73:G79"/>
    <mergeCell ref="C7:D8"/>
    <mergeCell ref="G12:G18"/>
    <mergeCell ref="F12:F18"/>
    <mergeCell ref="F20:F26"/>
    <mergeCell ref="G20:G26"/>
    <mergeCell ref="D12:D42"/>
    <mergeCell ref="C12:C42"/>
    <mergeCell ref="F7:G8"/>
    <mergeCell ref="F139:F145"/>
    <mergeCell ref="G139:G145"/>
    <mergeCell ref="F147:F153"/>
    <mergeCell ref="G147:G153"/>
    <mergeCell ref="C86:C116"/>
    <mergeCell ref="D86:D116"/>
    <mergeCell ref="F86:F92"/>
    <mergeCell ref="G86:G92"/>
    <mergeCell ref="F94:F100"/>
    <mergeCell ref="G94:G100"/>
    <mergeCell ref="F102:F108"/>
    <mergeCell ref="G102:G108"/>
    <mergeCell ref="F110:F116"/>
    <mergeCell ref="G110:G116"/>
    <mergeCell ref="C223:C224"/>
    <mergeCell ref="D223:D224"/>
    <mergeCell ref="F223:F224"/>
    <mergeCell ref="G223:G224"/>
    <mergeCell ref="C160:C190"/>
    <mergeCell ref="D160:D190"/>
    <mergeCell ref="F160:F166"/>
    <mergeCell ref="G160:G166"/>
    <mergeCell ref="F168:F174"/>
    <mergeCell ref="G168:G174"/>
    <mergeCell ref="G176:G182"/>
    <mergeCell ref="F184:F190"/>
    <mergeCell ref="G184:G190"/>
    <mergeCell ref="C3:K4"/>
    <mergeCell ref="C211:C213"/>
    <mergeCell ref="D211:D213"/>
    <mergeCell ref="F211:F213"/>
    <mergeCell ref="G211:G213"/>
    <mergeCell ref="F176:F182"/>
    <mergeCell ref="C200:C201"/>
    <mergeCell ref="D200:D201"/>
    <mergeCell ref="F200:F201"/>
    <mergeCell ref="G200:G201"/>
    <mergeCell ref="C123:C153"/>
    <mergeCell ref="D123:D153"/>
    <mergeCell ref="F123:F129"/>
    <mergeCell ref="G123:G129"/>
    <mergeCell ref="F131:F137"/>
    <mergeCell ref="G131:G137"/>
  </mergeCells>
  <printOptions horizontalCentered="1"/>
  <pageMargins left="0.39370078740157483" right="0.39370078740157483" top="0.39370078740157483" bottom="0.39370078740157483" header="0" footer="0"/>
  <pageSetup paperSize="9" scale="79" fitToHeight="10" orientation="landscape" r:id="rId1"/>
</worksheet>
</file>

<file path=xl/worksheets/sheet7.xml><?xml version="1.0" encoding="utf-8"?>
<worksheet xmlns="http://schemas.openxmlformats.org/spreadsheetml/2006/main" xmlns:r="http://schemas.openxmlformats.org/officeDocument/2006/relationships">
  <sheetPr codeName="Sheet5">
    <tabColor rgb="FFFFFF00"/>
    <pageSetUpPr fitToPage="1"/>
  </sheetPr>
  <dimension ref="B1:AN231"/>
  <sheetViews>
    <sheetView showGridLines="0" tabSelected="1" topLeftCell="G1" workbookViewId="0">
      <pane ySplit="9" topLeftCell="A10" activePane="bottomLeft" state="frozen"/>
      <selection pane="bottomLeft" activeCell="B8" sqref="B8"/>
    </sheetView>
  </sheetViews>
  <sheetFormatPr defaultRowHeight="14.1" customHeight="1"/>
  <cols>
    <col min="1" max="2" width="1.83203125" style="1" customWidth="1"/>
    <col min="3" max="3" width="3.83203125" style="118" customWidth="1"/>
    <col min="4" max="4" width="30.83203125" style="10" customWidth="1"/>
    <col min="5" max="5" width="1.83203125" style="118" customWidth="1"/>
    <col min="6" max="6" width="5.83203125" style="6" customWidth="1"/>
    <col min="7" max="7" width="30.83203125" style="6" customWidth="1"/>
    <col min="8" max="8" width="1.83203125" style="12" customWidth="1"/>
    <col min="9" max="9" width="45.83203125" style="6" customWidth="1"/>
    <col min="10" max="10" width="1.83203125" style="7" customWidth="1"/>
    <col min="11" max="11" width="3.83203125" style="100" customWidth="1"/>
    <col min="12" max="12" width="1.83203125" style="7" customWidth="1"/>
    <col min="13" max="13" width="12.83203125" style="227" customWidth="1"/>
    <col min="14" max="14" width="1.83203125" style="215" customWidth="1"/>
    <col min="15" max="15" width="3.83203125" style="100" customWidth="1"/>
    <col min="16" max="16" width="1.83203125" style="7" customWidth="1"/>
    <col min="17" max="17" width="25.83203125" style="227" customWidth="1"/>
    <col min="18" max="19" width="12.83203125" style="227" customWidth="1"/>
    <col min="20" max="20" width="12.83203125" style="237" customWidth="1"/>
    <col min="21" max="21" width="1.83203125" style="6" customWidth="1"/>
    <col min="22" max="22" width="12.83203125" style="160" customWidth="1"/>
    <col min="23" max="23" width="1.83203125" style="215" customWidth="1"/>
    <col min="24" max="24" width="3.83203125" style="209" customWidth="1"/>
    <col min="25" max="25" width="1.83203125" style="215" customWidth="1"/>
    <col min="26" max="26" width="12.83203125" style="216" customWidth="1"/>
    <col min="27" max="27" width="1.83203125" style="215" customWidth="1"/>
    <col min="28" max="39" width="12.83203125" style="216" customWidth="1"/>
    <col min="40" max="40" width="1.83203125" style="172" customWidth="1"/>
    <col min="41" max="16384" width="9.33203125" style="1"/>
  </cols>
  <sheetData>
    <row r="1" spans="2:40" s="22" customFormat="1" ht="14.1" customHeight="1">
      <c r="B1" s="77"/>
      <c r="D1" s="6"/>
      <c r="G1" s="6"/>
      <c r="J1" s="77"/>
      <c r="K1" s="99"/>
      <c r="L1" s="77"/>
      <c r="M1" s="219"/>
      <c r="N1" s="165"/>
      <c r="O1" s="99"/>
      <c r="P1" s="77"/>
      <c r="Q1" s="219"/>
      <c r="R1" s="219"/>
      <c r="S1" s="220"/>
      <c r="T1" s="229"/>
      <c r="U1" s="77"/>
      <c r="V1" s="147"/>
      <c r="W1" s="165"/>
      <c r="X1" s="166"/>
      <c r="Y1" s="165"/>
      <c r="Z1" s="167"/>
      <c r="AA1" s="165"/>
      <c r="AB1" s="167"/>
      <c r="AC1" s="167"/>
      <c r="AD1" s="167"/>
      <c r="AE1" s="167"/>
      <c r="AF1" s="167"/>
      <c r="AG1" s="167"/>
      <c r="AH1" s="167"/>
      <c r="AI1" s="167"/>
      <c r="AJ1" s="167"/>
      <c r="AK1" s="167"/>
      <c r="AL1" s="167"/>
      <c r="AM1" s="167"/>
      <c r="AN1" s="169"/>
    </row>
    <row r="2" spans="2:40" ht="14.1" customHeight="1">
      <c r="B2" s="101" t="s">
        <v>138</v>
      </c>
      <c r="C2" s="32"/>
      <c r="D2" s="32"/>
      <c r="E2" s="116"/>
      <c r="F2" s="116"/>
      <c r="G2" s="32"/>
      <c r="H2" s="116"/>
      <c r="I2" s="33"/>
      <c r="J2" s="102"/>
      <c r="K2" s="9"/>
      <c r="L2" s="102"/>
      <c r="M2" s="102"/>
      <c r="N2" s="168"/>
      <c r="O2" s="9"/>
      <c r="P2" s="102"/>
      <c r="Q2" s="102"/>
      <c r="R2" s="102"/>
      <c r="S2" s="103"/>
      <c r="T2" s="148"/>
      <c r="U2" s="102"/>
      <c r="V2" s="148"/>
      <c r="W2" s="168"/>
      <c r="X2" s="168"/>
      <c r="Y2" s="168"/>
      <c r="Z2" s="170"/>
      <c r="AA2" s="168"/>
      <c r="AB2" s="170"/>
      <c r="AC2" s="170"/>
      <c r="AD2" s="170"/>
      <c r="AE2" s="170"/>
      <c r="AF2" s="170"/>
      <c r="AG2" s="170"/>
      <c r="AH2" s="170"/>
      <c r="AI2" s="170"/>
      <c r="AJ2" s="170"/>
      <c r="AK2" s="170"/>
      <c r="AL2" s="170"/>
      <c r="AM2" s="170"/>
      <c r="AN2" s="171"/>
    </row>
    <row r="3" spans="2:40" s="420" customFormat="1" ht="14.1" customHeight="1">
      <c r="B3" s="853"/>
      <c r="C3" s="854"/>
      <c r="D3" s="854"/>
      <c r="E3" s="854"/>
      <c r="F3" s="854"/>
      <c r="G3" s="854"/>
      <c r="H3" s="854"/>
      <c r="I3" s="855"/>
      <c r="J3" s="428"/>
      <c r="K3" s="429"/>
      <c r="L3" s="428"/>
      <c r="M3" s="430"/>
      <c r="N3" s="422"/>
      <c r="O3" s="429"/>
      <c r="P3" s="428"/>
      <c r="Q3" s="430"/>
      <c r="R3" s="430"/>
      <c r="S3" s="430"/>
      <c r="T3" s="431"/>
      <c r="U3" s="428"/>
      <c r="V3" s="432"/>
      <c r="W3" s="422"/>
      <c r="X3" s="422"/>
      <c r="Y3" s="422"/>
      <c r="Z3" s="423"/>
      <c r="AA3" s="422"/>
      <c r="AB3" s="423"/>
      <c r="AC3" s="423"/>
      <c r="AD3" s="423"/>
      <c r="AE3" s="423"/>
      <c r="AF3" s="423"/>
      <c r="AG3" s="423"/>
      <c r="AH3" s="423"/>
      <c r="AI3" s="423"/>
      <c r="AJ3" s="423"/>
      <c r="AK3" s="423"/>
      <c r="AL3" s="423"/>
      <c r="AM3" s="423"/>
      <c r="AN3" s="424"/>
    </row>
    <row r="4" spans="2:40" s="420" customFormat="1" ht="14.1" customHeight="1">
      <c r="B4" s="856"/>
      <c r="C4" s="857"/>
      <c r="D4" s="857"/>
      <c r="E4" s="857"/>
      <c r="F4" s="857"/>
      <c r="G4" s="857"/>
      <c r="H4" s="857"/>
      <c r="I4" s="858"/>
      <c r="J4" s="428"/>
      <c r="K4" s="429"/>
      <c r="L4" s="428"/>
      <c r="M4" s="430"/>
      <c r="N4" s="422"/>
      <c r="O4" s="429"/>
      <c r="P4" s="428"/>
      <c r="Q4" s="430"/>
      <c r="R4" s="430"/>
      <c r="S4" s="430"/>
      <c r="T4" s="431"/>
      <c r="U4" s="428"/>
      <c r="V4" s="432"/>
      <c r="W4" s="422"/>
      <c r="X4" s="422"/>
      <c r="Y4" s="422"/>
      <c r="Z4" s="423"/>
      <c r="AA4" s="422"/>
      <c r="AB4" s="423"/>
      <c r="AC4" s="423"/>
      <c r="AD4" s="423"/>
      <c r="AE4" s="423"/>
      <c r="AF4" s="423"/>
      <c r="AG4" s="423"/>
      <c r="AH4" s="423"/>
      <c r="AI4" s="423"/>
      <c r="AJ4" s="423"/>
      <c r="AK4" s="423"/>
      <c r="AL4" s="423"/>
      <c r="AM4" s="423"/>
      <c r="AN4" s="424"/>
    </row>
    <row r="5" spans="2:40" ht="14.1" customHeight="1">
      <c r="C5" s="1"/>
      <c r="D5" s="117"/>
      <c r="E5" s="117"/>
      <c r="F5" s="117"/>
      <c r="G5" s="117"/>
      <c r="H5" s="117"/>
      <c r="I5" s="117"/>
      <c r="J5" s="117"/>
      <c r="K5" s="9"/>
      <c r="L5" s="117"/>
      <c r="M5" s="221"/>
      <c r="N5" s="168"/>
      <c r="O5" s="9"/>
      <c r="P5" s="117"/>
      <c r="Q5" s="221"/>
      <c r="R5" s="221"/>
      <c r="S5" s="221"/>
      <c r="T5" s="230"/>
      <c r="U5" s="117"/>
      <c r="V5" s="149"/>
      <c r="W5" s="168"/>
      <c r="X5" s="168"/>
      <c r="Y5" s="168"/>
      <c r="Z5" s="170"/>
      <c r="AA5" s="168"/>
      <c r="AB5" s="170"/>
      <c r="AC5" s="170"/>
      <c r="AD5" s="170"/>
      <c r="AE5" s="170"/>
      <c r="AF5" s="170"/>
      <c r="AG5" s="170"/>
      <c r="AH5" s="170"/>
      <c r="AI5" s="170"/>
      <c r="AJ5" s="170"/>
      <c r="AK5" s="170"/>
      <c r="AL5" s="170"/>
      <c r="AM5" s="170"/>
      <c r="AN5" s="171"/>
    </row>
    <row r="6" spans="2:40" ht="14.1" customHeight="1">
      <c r="D6" s="1"/>
      <c r="F6" s="63"/>
      <c r="G6" s="63"/>
      <c r="H6" s="9"/>
      <c r="I6" s="63"/>
      <c r="J6" s="9"/>
      <c r="K6" s="9"/>
      <c r="L6" s="9"/>
      <c r="M6" s="102"/>
      <c r="N6" s="168"/>
      <c r="O6" s="9"/>
      <c r="P6" s="9"/>
      <c r="Q6" s="102"/>
      <c r="R6" s="102"/>
      <c r="S6" s="102"/>
      <c r="T6" s="148"/>
      <c r="U6" s="63"/>
      <c r="V6" s="150"/>
      <c r="W6" s="168"/>
      <c r="X6" s="168"/>
      <c r="Y6" s="168"/>
      <c r="Z6" s="170"/>
      <c r="AA6" s="168"/>
      <c r="AB6" s="170"/>
      <c r="AC6" s="170"/>
      <c r="AD6" s="170"/>
      <c r="AE6" s="170"/>
      <c r="AF6" s="170"/>
      <c r="AG6" s="170"/>
      <c r="AH6" s="170"/>
      <c r="AI6" s="170"/>
      <c r="AJ6" s="170"/>
      <c r="AK6" s="170"/>
      <c r="AL6" s="170"/>
      <c r="AM6" s="170"/>
      <c r="AN6" s="171"/>
    </row>
    <row r="7" spans="2:40" ht="14.1" customHeight="1">
      <c r="C7" s="836" t="s">
        <v>18</v>
      </c>
      <c r="D7" s="859"/>
      <c r="E7" s="119"/>
      <c r="F7" s="836" t="s">
        <v>17</v>
      </c>
      <c r="G7" s="859"/>
      <c r="H7" s="80"/>
      <c r="I7" s="13"/>
      <c r="J7" s="80"/>
      <c r="K7" s="80"/>
      <c r="L7" s="80"/>
      <c r="M7" s="13" t="s">
        <v>375</v>
      </c>
      <c r="N7" s="173"/>
      <c r="O7" s="80"/>
      <c r="P7" s="80"/>
      <c r="Q7" s="13"/>
      <c r="R7" s="13"/>
      <c r="S7" s="13"/>
      <c r="T7" s="151"/>
      <c r="U7" s="15"/>
      <c r="V7" s="151"/>
      <c r="W7" s="173"/>
      <c r="X7" s="173"/>
      <c r="Y7" s="173"/>
      <c r="Z7" s="174" t="s">
        <v>0</v>
      </c>
      <c r="AA7" s="173"/>
      <c r="AB7" s="175" t="s">
        <v>4</v>
      </c>
      <c r="AC7" s="175" t="s">
        <v>4</v>
      </c>
      <c r="AD7" s="175" t="s">
        <v>4</v>
      </c>
      <c r="AE7" s="175" t="s">
        <v>4</v>
      </c>
      <c r="AF7" s="175" t="s">
        <v>4</v>
      </c>
      <c r="AG7" s="175" t="s">
        <v>4</v>
      </c>
      <c r="AH7" s="175" t="s">
        <v>4</v>
      </c>
      <c r="AI7" s="175" t="s">
        <v>4</v>
      </c>
      <c r="AJ7" s="175" t="s">
        <v>4</v>
      </c>
      <c r="AK7" s="175" t="s">
        <v>4</v>
      </c>
      <c r="AL7" s="175" t="s">
        <v>4</v>
      </c>
      <c r="AM7" s="175" t="s">
        <v>4</v>
      </c>
    </row>
    <row r="8" spans="2:40" s="3" customFormat="1" ht="14.1" customHeight="1">
      <c r="C8" s="860"/>
      <c r="D8" s="861"/>
      <c r="F8" s="860"/>
      <c r="G8" s="861"/>
      <c r="H8" s="81"/>
      <c r="I8" s="14" t="s">
        <v>361</v>
      </c>
      <c r="J8" s="81"/>
      <c r="K8" s="81"/>
      <c r="L8" s="81"/>
      <c r="M8" s="120" t="s">
        <v>418</v>
      </c>
      <c r="N8" s="168"/>
      <c r="O8" s="81"/>
      <c r="P8" s="81"/>
      <c r="Q8" s="120" t="s">
        <v>419</v>
      </c>
      <c r="R8" s="120" t="s">
        <v>27</v>
      </c>
      <c r="S8" s="120" t="s">
        <v>151</v>
      </c>
      <c r="T8" s="152" t="s">
        <v>28</v>
      </c>
      <c r="U8" s="15"/>
      <c r="V8" s="152" t="s">
        <v>12</v>
      </c>
      <c r="W8" s="168"/>
      <c r="X8" s="168"/>
      <c r="Y8" s="168"/>
      <c r="Z8" s="176" t="s">
        <v>11</v>
      </c>
      <c r="AA8" s="168"/>
      <c r="AB8" s="646">
        <f>+DETAILS!H31</f>
        <v>0</v>
      </c>
      <c r="AC8" s="646">
        <f>+AB8+31</f>
        <v>31</v>
      </c>
      <c r="AD8" s="646">
        <f t="shared" ref="AD8:AM8" si="0">+AC8+31</f>
        <v>62</v>
      </c>
      <c r="AE8" s="646">
        <f t="shared" si="0"/>
        <v>93</v>
      </c>
      <c r="AF8" s="646">
        <f t="shared" si="0"/>
        <v>124</v>
      </c>
      <c r="AG8" s="646">
        <f t="shared" si="0"/>
        <v>155</v>
      </c>
      <c r="AH8" s="646">
        <f t="shared" si="0"/>
        <v>186</v>
      </c>
      <c r="AI8" s="646">
        <f t="shared" si="0"/>
        <v>217</v>
      </c>
      <c r="AJ8" s="646">
        <f t="shared" si="0"/>
        <v>248</v>
      </c>
      <c r="AK8" s="646">
        <f t="shared" si="0"/>
        <v>279</v>
      </c>
      <c r="AL8" s="646">
        <f t="shared" si="0"/>
        <v>310</v>
      </c>
      <c r="AM8" s="646">
        <f t="shared" si="0"/>
        <v>341</v>
      </c>
      <c r="AN8" s="177"/>
    </row>
    <row r="9" spans="2:40" s="3" customFormat="1" ht="14.1" customHeight="1">
      <c r="C9" s="21"/>
      <c r="D9" s="21"/>
      <c r="F9" s="82"/>
      <c r="G9" s="82"/>
      <c r="H9" s="81"/>
      <c r="I9" s="82"/>
      <c r="J9" s="81"/>
      <c r="K9" s="81"/>
      <c r="L9" s="81"/>
      <c r="M9" s="21"/>
      <c r="N9" s="168"/>
      <c r="O9" s="81"/>
      <c r="P9" s="81"/>
      <c r="Q9" s="21"/>
      <c r="R9" s="21"/>
      <c r="S9" s="21"/>
      <c r="T9" s="178"/>
      <c r="U9" s="82"/>
      <c r="V9" s="153"/>
      <c r="W9" s="168"/>
      <c r="X9" s="168"/>
      <c r="Y9" s="168"/>
      <c r="Z9" s="178"/>
      <c r="AA9" s="168"/>
      <c r="AB9" s="178"/>
      <c r="AC9" s="178"/>
      <c r="AD9" s="178"/>
      <c r="AE9" s="178"/>
      <c r="AF9" s="178"/>
      <c r="AG9" s="178"/>
      <c r="AH9" s="178"/>
      <c r="AI9" s="178"/>
      <c r="AJ9" s="178"/>
      <c r="AK9" s="178"/>
      <c r="AL9" s="178"/>
      <c r="AM9" s="178"/>
      <c r="AN9" s="177"/>
    </row>
    <row r="10" spans="2:40" ht="14.1" customHeight="1" thickBot="1">
      <c r="C10" s="1"/>
      <c r="D10" s="1"/>
      <c r="F10" s="83"/>
      <c r="G10" s="83"/>
      <c r="H10" s="80"/>
      <c r="I10" s="83"/>
      <c r="J10" s="80"/>
      <c r="K10" s="80"/>
      <c r="L10" s="80"/>
      <c r="M10" s="222"/>
      <c r="N10" s="173"/>
      <c r="O10" s="80"/>
      <c r="P10" s="80"/>
      <c r="Q10" s="222"/>
      <c r="R10" s="222"/>
      <c r="S10" s="222"/>
      <c r="T10" s="231"/>
      <c r="U10" s="83"/>
      <c r="V10" s="154"/>
      <c r="W10" s="173"/>
      <c r="X10" s="173"/>
      <c r="Y10" s="173"/>
      <c r="Z10" s="172"/>
      <c r="AA10" s="173"/>
      <c r="AB10" s="172"/>
      <c r="AC10" s="172"/>
      <c r="AD10" s="172"/>
      <c r="AE10" s="172"/>
      <c r="AF10" s="172"/>
      <c r="AG10" s="172"/>
      <c r="AH10" s="172"/>
      <c r="AI10" s="172"/>
      <c r="AJ10" s="172"/>
      <c r="AK10" s="172"/>
      <c r="AL10" s="172"/>
      <c r="AM10" s="172"/>
    </row>
    <row r="11" spans="2:40" ht="14.1" customHeight="1">
      <c r="B11" s="92"/>
      <c r="C11" s="93"/>
      <c r="D11" s="93"/>
      <c r="E11" s="121"/>
      <c r="F11" s="94"/>
      <c r="G11" s="94"/>
      <c r="H11" s="121"/>
      <c r="I11" s="94"/>
      <c r="J11" s="122"/>
      <c r="K11" s="119"/>
      <c r="L11" s="123"/>
      <c r="M11" s="223"/>
      <c r="N11" s="179"/>
      <c r="O11" s="119"/>
      <c r="P11" s="123"/>
      <c r="Q11" s="223"/>
      <c r="R11" s="223"/>
      <c r="S11" s="223"/>
      <c r="T11" s="232"/>
      <c r="U11" s="94"/>
      <c r="V11" s="155"/>
      <c r="W11" s="179"/>
      <c r="X11" s="180"/>
      <c r="Y11" s="181"/>
      <c r="Z11" s="182"/>
      <c r="AA11" s="183"/>
      <c r="AB11" s="182"/>
      <c r="AC11" s="182"/>
      <c r="AD11" s="182"/>
      <c r="AE11" s="182"/>
      <c r="AF11" s="182"/>
      <c r="AG11" s="182"/>
      <c r="AH11" s="182"/>
      <c r="AI11" s="182"/>
      <c r="AJ11" s="182"/>
      <c r="AK11" s="182"/>
      <c r="AL11" s="182"/>
      <c r="AM11" s="182"/>
      <c r="AN11" s="184"/>
    </row>
    <row r="12" spans="2:40" ht="14.1" customHeight="1">
      <c r="B12" s="95"/>
      <c r="C12" s="845">
        <v>1.1000000000000001</v>
      </c>
      <c r="D12" s="842"/>
      <c r="E12" s="124"/>
      <c r="F12" s="850" t="s">
        <v>19</v>
      </c>
      <c r="G12" s="842"/>
      <c r="H12" s="124"/>
      <c r="I12" s="84"/>
      <c r="J12" s="125"/>
      <c r="K12" s="119"/>
      <c r="L12" s="126"/>
      <c r="M12" s="447"/>
      <c r="N12" s="185"/>
      <c r="O12" s="119"/>
      <c r="P12" s="126"/>
      <c r="Q12" s="447"/>
      <c r="R12" s="447"/>
      <c r="S12" s="447"/>
      <c r="T12" s="509"/>
      <c r="U12" s="145"/>
      <c r="V12" s="156">
        <f t="shared" ref="V12:V17" si="1">+S12*T12</f>
        <v>0</v>
      </c>
      <c r="W12" s="185"/>
      <c r="X12" s="180"/>
      <c r="Y12" s="186"/>
      <c r="Z12" s="187">
        <f t="shared" ref="Z12:Z17" si="2">+SUM(AB12:AM12)</f>
        <v>0</v>
      </c>
      <c r="AA12" s="188"/>
      <c r="AB12" s="510"/>
      <c r="AC12" s="510"/>
      <c r="AD12" s="510"/>
      <c r="AE12" s="510"/>
      <c r="AF12" s="510"/>
      <c r="AG12" s="510"/>
      <c r="AH12" s="510"/>
      <c r="AI12" s="510"/>
      <c r="AJ12" s="510"/>
      <c r="AK12" s="510"/>
      <c r="AL12" s="510"/>
      <c r="AM12" s="510"/>
      <c r="AN12" s="189"/>
    </row>
    <row r="13" spans="2:40" ht="14.1" customHeight="1">
      <c r="B13" s="95"/>
      <c r="C13" s="846"/>
      <c r="D13" s="848"/>
      <c r="E13" s="124"/>
      <c r="F13" s="851"/>
      <c r="G13" s="843"/>
      <c r="H13" s="124"/>
      <c r="I13" s="84"/>
      <c r="J13" s="125"/>
      <c r="K13" s="119"/>
      <c r="L13" s="126"/>
      <c r="M13" s="447"/>
      <c r="N13" s="185"/>
      <c r="O13" s="119"/>
      <c r="P13" s="126"/>
      <c r="Q13" s="447"/>
      <c r="R13" s="447"/>
      <c r="S13" s="447"/>
      <c r="T13" s="509"/>
      <c r="U13" s="145"/>
      <c r="V13" s="156">
        <f t="shared" si="1"/>
        <v>0</v>
      </c>
      <c r="W13" s="185"/>
      <c r="X13" s="180"/>
      <c r="Y13" s="186"/>
      <c r="Z13" s="187">
        <f t="shared" si="2"/>
        <v>0</v>
      </c>
      <c r="AA13" s="188"/>
      <c r="AB13" s="510"/>
      <c r="AC13" s="510"/>
      <c r="AD13" s="510"/>
      <c r="AE13" s="510"/>
      <c r="AF13" s="510"/>
      <c r="AG13" s="510"/>
      <c r="AH13" s="510"/>
      <c r="AI13" s="510"/>
      <c r="AJ13" s="510"/>
      <c r="AK13" s="510"/>
      <c r="AL13" s="510"/>
      <c r="AM13" s="510"/>
      <c r="AN13" s="189"/>
    </row>
    <row r="14" spans="2:40" ht="14.1" customHeight="1">
      <c r="B14" s="95"/>
      <c r="C14" s="846"/>
      <c r="D14" s="848"/>
      <c r="E14" s="124"/>
      <c r="F14" s="851"/>
      <c r="G14" s="843"/>
      <c r="H14" s="124"/>
      <c r="I14" s="84"/>
      <c r="J14" s="125"/>
      <c r="K14" s="119"/>
      <c r="L14" s="126"/>
      <c r="M14" s="447"/>
      <c r="N14" s="185"/>
      <c r="O14" s="119"/>
      <c r="P14" s="126"/>
      <c r="Q14" s="447"/>
      <c r="R14" s="447"/>
      <c r="S14" s="447"/>
      <c r="T14" s="509"/>
      <c r="U14" s="145"/>
      <c r="V14" s="156">
        <f t="shared" si="1"/>
        <v>0</v>
      </c>
      <c r="W14" s="185"/>
      <c r="X14" s="180"/>
      <c r="Y14" s="186"/>
      <c r="Z14" s="187">
        <f t="shared" si="2"/>
        <v>0</v>
      </c>
      <c r="AA14" s="188"/>
      <c r="AB14" s="510"/>
      <c r="AC14" s="510"/>
      <c r="AD14" s="510"/>
      <c r="AE14" s="510"/>
      <c r="AF14" s="510"/>
      <c r="AG14" s="510"/>
      <c r="AH14" s="510"/>
      <c r="AI14" s="510"/>
      <c r="AJ14" s="510"/>
      <c r="AK14" s="510"/>
      <c r="AL14" s="510"/>
      <c r="AM14" s="510"/>
      <c r="AN14" s="189"/>
    </row>
    <row r="15" spans="2:40" ht="14.1" customHeight="1">
      <c r="B15" s="95"/>
      <c r="C15" s="846"/>
      <c r="D15" s="848"/>
      <c r="E15" s="124"/>
      <c r="F15" s="851"/>
      <c r="G15" s="843"/>
      <c r="H15" s="124"/>
      <c r="I15" s="84"/>
      <c r="J15" s="125"/>
      <c r="K15" s="119"/>
      <c r="L15" s="126"/>
      <c r="M15" s="447"/>
      <c r="N15" s="185"/>
      <c r="O15" s="119"/>
      <c r="P15" s="126"/>
      <c r="Q15" s="447"/>
      <c r="R15" s="447"/>
      <c r="S15" s="447"/>
      <c r="T15" s="509"/>
      <c r="U15" s="145"/>
      <c r="V15" s="156">
        <f t="shared" si="1"/>
        <v>0</v>
      </c>
      <c r="W15" s="185"/>
      <c r="X15" s="180"/>
      <c r="Y15" s="186"/>
      <c r="Z15" s="187">
        <f t="shared" si="2"/>
        <v>0</v>
      </c>
      <c r="AA15" s="188"/>
      <c r="AB15" s="510"/>
      <c r="AC15" s="510"/>
      <c r="AD15" s="510"/>
      <c r="AE15" s="510"/>
      <c r="AF15" s="510"/>
      <c r="AG15" s="510"/>
      <c r="AH15" s="510"/>
      <c r="AI15" s="510"/>
      <c r="AJ15" s="510"/>
      <c r="AK15" s="510"/>
      <c r="AL15" s="510"/>
      <c r="AM15" s="510"/>
      <c r="AN15" s="189"/>
    </row>
    <row r="16" spans="2:40" ht="14.1" customHeight="1">
      <c r="B16" s="95"/>
      <c r="C16" s="846"/>
      <c r="D16" s="848"/>
      <c r="E16" s="124"/>
      <c r="F16" s="851"/>
      <c r="G16" s="843"/>
      <c r="H16" s="124"/>
      <c r="I16" s="84"/>
      <c r="J16" s="125"/>
      <c r="K16" s="119"/>
      <c r="L16" s="126"/>
      <c r="M16" s="447"/>
      <c r="N16" s="185"/>
      <c r="O16" s="119"/>
      <c r="P16" s="126"/>
      <c r="Q16" s="447"/>
      <c r="R16" s="447"/>
      <c r="S16" s="447"/>
      <c r="T16" s="509"/>
      <c r="U16" s="145"/>
      <c r="V16" s="156">
        <f t="shared" si="1"/>
        <v>0</v>
      </c>
      <c r="W16" s="185"/>
      <c r="X16" s="180"/>
      <c r="Y16" s="186"/>
      <c r="Z16" s="187">
        <f t="shared" si="2"/>
        <v>0</v>
      </c>
      <c r="AA16" s="188"/>
      <c r="AB16" s="510"/>
      <c r="AC16" s="510"/>
      <c r="AD16" s="510"/>
      <c r="AE16" s="510"/>
      <c r="AF16" s="510"/>
      <c r="AG16" s="510"/>
      <c r="AH16" s="510"/>
      <c r="AI16" s="510"/>
      <c r="AJ16" s="510"/>
      <c r="AK16" s="510"/>
      <c r="AL16" s="510"/>
      <c r="AM16" s="510"/>
      <c r="AN16" s="189"/>
    </row>
    <row r="17" spans="2:40" ht="14.1" customHeight="1">
      <c r="B17" s="95"/>
      <c r="C17" s="846"/>
      <c r="D17" s="848"/>
      <c r="E17" s="124"/>
      <c r="F17" s="851"/>
      <c r="G17" s="843"/>
      <c r="H17" s="124"/>
      <c r="I17" s="84"/>
      <c r="J17" s="125"/>
      <c r="K17" s="119"/>
      <c r="L17" s="126"/>
      <c r="M17" s="447"/>
      <c r="N17" s="185"/>
      <c r="O17" s="119"/>
      <c r="P17" s="126"/>
      <c r="Q17" s="447"/>
      <c r="R17" s="447"/>
      <c r="S17" s="447"/>
      <c r="T17" s="509"/>
      <c r="U17" s="145"/>
      <c r="V17" s="156">
        <f t="shared" si="1"/>
        <v>0</v>
      </c>
      <c r="W17" s="185"/>
      <c r="X17" s="180"/>
      <c r="Y17" s="186"/>
      <c r="Z17" s="187">
        <f t="shared" si="2"/>
        <v>0</v>
      </c>
      <c r="AA17" s="188"/>
      <c r="AB17" s="510"/>
      <c r="AC17" s="510"/>
      <c r="AD17" s="510"/>
      <c r="AE17" s="510"/>
      <c r="AF17" s="510"/>
      <c r="AG17" s="510"/>
      <c r="AH17" s="510"/>
      <c r="AI17" s="510"/>
      <c r="AJ17" s="510"/>
      <c r="AK17" s="510"/>
      <c r="AL17" s="510"/>
      <c r="AM17" s="510"/>
      <c r="AN17" s="189"/>
    </row>
    <row r="18" spans="2:40" ht="14.1" customHeight="1">
      <c r="B18" s="95"/>
      <c r="C18" s="846"/>
      <c r="D18" s="848"/>
      <c r="E18" s="124"/>
      <c r="F18" s="852"/>
      <c r="G18" s="844"/>
      <c r="H18" s="124"/>
      <c r="I18" s="162"/>
      <c r="J18" s="125"/>
      <c r="K18" s="119"/>
      <c r="L18" s="126"/>
      <c r="M18" s="163"/>
      <c r="N18" s="185"/>
      <c r="O18" s="119"/>
      <c r="P18" s="126"/>
      <c r="Q18" s="163"/>
      <c r="R18" s="163"/>
      <c r="S18" s="163"/>
      <c r="T18" s="233"/>
      <c r="U18" s="145"/>
      <c r="V18" s="164">
        <f>SUM(V12:V17)</f>
        <v>0</v>
      </c>
      <c r="W18" s="185"/>
      <c r="X18" s="180"/>
      <c r="Y18" s="186"/>
      <c r="Z18" s="164">
        <f>SUM(Z12:Z17)</f>
        <v>0</v>
      </c>
      <c r="AA18" s="188"/>
      <c r="AB18" s="164">
        <f t="shared" ref="AB18:AM18" si="3">SUM(AB12:AB17)</f>
        <v>0</v>
      </c>
      <c r="AC18" s="164">
        <f t="shared" si="3"/>
        <v>0</v>
      </c>
      <c r="AD18" s="164">
        <f t="shared" si="3"/>
        <v>0</v>
      </c>
      <c r="AE18" s="164">
        <f t="shared" si="3"/>
        <v>0</v>
      </c>
      <c r="AF18" s="164">
        <f t="shared" si="3"/>
        <v>0</v>
      </c>
      <c r="AG18" s="164">
        <f t="shared" si="3"/>
        <v>0</v>
      </c>
      <c r="AH18" s="164">
        <f t="shared" si="3"/>
        <v>0</v>
      </c>
      <c r="AI18" s="164">
        <f t="shared" si="3"/>
        <v>0</v>
      </c>
      <c r="AJ18" s="164">
        <f t="shared" si="3"/>
        <v>0</v>
      </c>
      <c r="AK18" s="164">
        <f t="shared" si="3"/>
        <v>0</v>
      </c>
      <c r="AL18" s="164">
        <f t="shared" si="3"/>
        <v>0</v>
      </c>
      <c r="AM18" s="164">
        <f t="shared" si="3"/>
        <v>0</v>
      </c>
      <c r="AN18" s="189"/>
    </row>
    <row r="19" spans="2:40" ht="8.1" customHeight="1">
      <c r="B19" s="95"/>
      <c r="C19" s="846"/>
      <c r="D19" s="848"/>
      <c r="E19" s="124"/>
      <c r="F19" s="224"/>
      <c r="G19" s="86"/>
      <c r="H19" s="124"/>
      <c r="I19" s="86"/>
      <c r="J19" s="125"/>
      <c r="K19" s="119"/>
      <c r="L19" s="126"/>
      <c r="M19" s="224"/>
      <c r="N19" s="185"/>
      <c r="O19" s="119"/>
      <c r="P19" s="126"/>
      <c r="Q19" s="224"/>
      <c r="R19" s="224"/>
      <c r="S19" s="224"/>
      <c r="T19" s="234"/>
      <c r="U19" s="86"/>
      <c r="V19" s="157"/>
      <c r="W19" s="185"/>
      <c r="X19" s="180"/>
      <c r="Y19" s="186"/>
      <c r="Z19" s="190"/>
      <c r="AA19" s="191"/>
      <c r="AB19" s="190"/>
      <c r="AC19" s="190"/>
      <c r="AD19" s="190"/>
      <c r="AE19" s="190"/>
      <c r="AF19" s="190"/>
      <c r="AG19" s="190"/>
      <c r="AH19" s="190"/>
      <c r="AI19" s="190"/>
      <c r="AJ19" s="190"/>
      <c r="AK19" s="190"/>
      <c r="AL19" s="190"/>
      <c r="AM19" s="190"/>
      <c r="AN19" s="189"/>
    </row>
    <row r="20" spans="2:40" ht="14.1" customHeight="1">
      <c r="B20" s="95"/>
      <c r="C20" s="846"/>
      <c r="D20" s="848"/>
      <c r="E20" s="124"/>
      <c r="F20" s="850" t="s">
        <v>20</v>
      </c>
      <c r="G20" s="842"/>
      <c r="H20" s="124"/>
      <c r="I20" s="84"/>
      <c r="J20" s="125"/>
      <c r="K20" s="119"/>
      <c r="L20" s="126"/>
      <c r="M20" s="447"/>
      <c r="N20" s="185"/>
      <c r="O20" s="119"/>
      <c r="P20" s="126"/>
      <c r="Q20" s="447"/>
      <c r="R20" s="447"/>
      <c r="S20" s="447"/>
      <c r="T20" s="509"/>
      <c r="U20" s="145"/>
      <c r="V20" s="156">
        <f t="shared" ref="V20:V25" si="4">+S20*T20</f>
        <v>0</v>
      </c>
      <c r="W20" s="185"/>
      <c r="X20" s="180"/>
      <c r="Y20" s="186"/>
      <c r="Z20" s="187">
        <f t="shared" ref="Z20:Z25" si="5">+SUM(AB20:AM20)</f>
        <v>0</v>
      </c>
      <c r="AA20" s="188"/>
      <c r="AB20" s="510"/>
      <c r="AC20" s="510"/>
      <c r="AD20" s="510"/>
      <c r="AE20" s="510"/>
      <c r="AF20" s="510"/>
      <c r="AG20" s="510"/>
      <c r="AH20" s="510"/>
      <c r="AI20" s="510"/>
      <c r="AJ20" s="510"/>
      <c r="AK20" s="510"/>
      <c r="AL20" s="510"/>
      <c r="AM20" s="510"/>
      <c r="AN20" s="189"/>
    </row>
    <row r="21" spans="2:40" ht="14.1" customHeight="1">
      <c r="B21" s="95"/>
      <c r="C21" s="846"/>
      <c r="D21" s="848"/>
      <c r="E21" s="124"/>
      <c r="F21" s="851"/>
      <c r="G21" s="843"/>
      <c r="H21" s="124"/>
      <c r="I21" s="84"/>
      <c r="J21" s="125"/>
      <c r="K21" s="119"/>
      <c r="L21" s="126"/>
      <c r="M21" s="447"/>
      <c r="N21" s="185"/>
      <c r="O21" s="119"/>
      <c r="P21" s="126"/>
      <c r="Q21" s="447"/>
      <c r="R21" s="447"/>
      <c r="S21" s="447"/>
      <c r="T21" s="509"/>
      <c r="U21" s="145"/>
      <c r="V21" s="156">
        <f t="shared" si="4"/>
        <v>0</v>
      </c>
      <c r="W21" s="185"/>
      <c r="X21" s="180"/>
      <c r="Y21" s="186"/>
      <c r="Z21" s="187">
        <f t="shared" si="5"/>
        <v>0</v>
      </c>
      <c r="AA21" s="188"/>
      <c r="AB21" s="510"/>
      <c r="AC21" s="510"/>
      <c r="AD21" s="510"/>
      <c r="AE21" s="510"/>
      <c r="AF21" s="510"/>
      <c r="AG21" s="510"/>
      <c r="AH21" s="510"/>
      <c r="AI21" s="510"/>
      <c r="AJ21" s="510"/>
      <c r="AK21" s="510"/>
      <c r="AL21" s="510"/>
      <c r="AM21" s="510"/>
      <c r="AN21" s="189"/>
    </row>
    <row r="22" spans="2:40" ht="14.1" customHeight="1">
      <c r="B22" s="95"/>
      <c r="C22" s="846"/>
      <c r="D22" s="848"/>
      <c r="E22" s="124"/>
      <c r="F22" s="851"/>
      <c r="G22" s="843"/>
      <c r="H22" s="124"/>
      <c r="I22" s="84"/>
      <c r="J22" s="125"/>
      <c r="K22" s="119"/>
      <c r="L22" s="126"/>
      <c r="M22" s="447"/>
      <c r="N22" s="185"/>
      <c r="O22" s="119"/>
      <c r="P22" s="126"/>
      <c r="Q22" s="447"/>
      <c r="R22" s="447"/>
      <c r="S22" s="447"/>
      <c r="T22" s="509"/>
      <c r="U22" s="145"/>
      <c r="V22" s="156">
        <f t="shared" si="4"/>
        <v>0</v>
      </c>
      <c r="W22" s="185"/>
      <c r="X22" s="180"/>
      <c r="Y22" s="186"/>
      <c r="Z22" s="187">
        <f t="shared" si="5"/>
        <v>0</v>
      </c>
      <c r="AA22" s="188"/>
      <c r="AB22" s="510"/>
      <c r="AC22" s="510"/>
      <c r="AD22" s="510"/>
      <c r="AE22" s="510"/>
      <c r="AF22" s="510"/>
      <c r="AG22" s="510"/>
      <c r="AH22" s="510"/>
      <c r="AI22" s="510"/>
      <c r="AJ22" s="510"/>
      <c r="AK22" s="510"/>
      <c r="AL22" s="510"/>
      <c r="AM22" s="510"/>
      <c r="AN22" s="189"/>
    </row>
    <row r="23" spans="2:40" ht="14.1" customHeight="1">
      <c r="B23" s="95"/>
      <c r="C23" s="846"/>
      <c r="D23" s="848"/>
      <c r="E23" s="124"/>
      <c r="F23" s="851"/>
      <c r="G23" s="843"/>
      <c r="H23" s="124"/>
      <c r="I23" s="84"/>
      <c r="J23" s="125"/>
      <c r="K23" s="119"/>
      <c r="L23" s="126"/>
      <c r="M23" s="447"/>
      <c r="N23" s="185"/>
      <c r="O23" s="119"/>
      <c r="P23" s="126"/>
      <c r="Q23" s="447"/>
      <c r="R23" s="447"/>
      <c r="S23" s="447"/>
      <c r="T23" s="509"/>
      <c r="U23" s="145"/>
      <c r="V23" s="156">
        <f t="shared" si="4"/>
        <v>0</v>
      </c>
      <c r="W23" s="185"/>
      <c r="X23" s="180"/>
      <c r="Y23" s="186"/>
      <c r="Z23" s="187">
        <f t="shared" si="5"/>
        <v>0</v>
      </c>
      <c r="AA23" s="188"/>
      <c r="AB23" s="510"/>
      <c r="AC23" s="510"/>
      <c r="AD23" s="510"/>
      <c r="AE23" s="510"/>
      <c r="AF23" s="510"/>
      <c r="AG23" s="510"/>
      <c r="AH23" s="510"/>
      <c r="AI23" s="510"/>
      <c r="AJ23" s="510"/>
      <c r="AK23" s="510"/>
      <c r="AL23" s="510"/>
      <c r="AM23" s="510"/>
      <c r="AN23" s="189"/>
    </row>
    <row r="24" spans="2:40" ht="14.1" customHeight="1">
      <c r="B24" s="95"/>
      <c r="C24" s="846"/>
      <c r="D24" s="848"/>
      <c r="E24" s="124"/>
      <c r="F24" s="851"/>
      <c r="G24" s="843"/>
      <c r="H24" s="124"/>
      <c r="I24" s="84"/>
      <c r="J24" s="125"/>
      <c r="K24" s="119"/>
      <c r="L24" s="126"/>
      <c r="M24" s="447"/>
      <c r="N24" s="185"/>
      <c r="O24" s="119"/>
      <c r="P24" s="126"/>
      <c r="Q24" s="447"/>
      <c r="R24" s="447"/>
      <c r="S24" s="447"/>
      <c r="T24" s="509"/>
      <c r="U24" s="145"/>
      <c r="V24" s="156">
        <f t="shared" si="4"/>
        <v>0</v>
      </c>
      <c r="W24" s="185"/>
      <c r="X24" s="180"/>
      <c r="Y24" s="186"/>
      <c r="Z24" s="187">
        <f t="shared" si="5"/>
        <v>0</v>
      </c>
      <c r="AA24" s="188"/>
      <c r="AB24" s="510"/>
      <c r="AC24" s="510"/>
      <c r="AD24" s="510"/>
      <c r="AE24" s="510"/>
      <c r="AF24" s="510"/>
      <c r="AG24" s="510"/>
      <c r="AH24" s="510"/>
      <c r="AI24" s="510"/>
      <c r="AJ24" s="510"/>
      <c r="AK24" s="510"/>
      <c r="AL24" s="510"/>
      <c r="AM24" s="510"/>
      <c r="AN24" s="189"/>
    </row>
    <row r="25" spans="2:40" ht="14.1" customHeight="1">
      <c r="B25" s="95"/>
      <c r="C25" s="846"/>
      <c r="D25" s="848"/>
      <c r="E25" s="124"/>
      <c r="F25" s="851"/>
      <c r="G25" s="843"/>
      <c r="H25" s="124"/>
      <c r="I25" s="84"/>
      <c r="J25" s="125"/>
      <c r="K25" s="119"/>
      <c r="L25" s="126"/>
      <c r="M25" s="447"/>
      <c r="N25" s="185"/>
      <c r="O25" s="119"/>
      <c r="P25" s="126"/>
      <c r="Q25" s="447"/>
      <c r="R25" s="447"/>
      <c r="S25" s="447"/>
      <c r="T25" s="509"/>
      <c r="U25" s="145"/>
      <c r="V25" s="156">
        <f t="shared" si="4"/>
        <v>0</v>
      </c>
      <c r="W25" s="185"/>
      <c r="X25" s="180"/>
      <c r="Y25" s="186"/>
      <c r="Z25" s="187">
        <f t="shared" si="5"/>
        <v>0</v>
      </c>
      <c r="AA25" s="188"/>
      <c r="AB25" s="510"/>
      <c r="AC25" s="510"/>
      <c r="AD25" s="510"/>
      <c r="AE25" s="510"/>
      <c r="AF25" s="510"/>
      <c r="AG25" s="510"/>
      <c r="AH25" s="510"/>
      <c r="AI25" s="510"/>
      <c r="AJ25" s="510"/>
      <c r="AK25" s="510"/>
      <c r="AL25" s="510"/>
      <c r="AM25" s="510"/>
      <c r="AN25" s="189"/>
    </row>
    <row r="26" spans="2:40" ht="14.1" customHeight="1">
      <c r="B26" s="95"/>
      <c r="C26" s="846"/>
      <c r="D26" s="848"/>
      <c r="E26" s="124"/>
      <c r="F26" s="852"/>
      <c r="G26" s="844"/>
      <c r="H26" s="124"/>
      <c r="I26" s="162"/>
      <c r="J26" s="125"/>
      <c r="K26" s="119"/>
      <c r="L26" s="126"/>
      <c r="M26" s="163"/>
      <c r="N26" s="185"/>
      <c r="O26" s="119"/>
      <c r="P26" s="126"/>
      <c r="Q26" s="163"/>
      <c r="R26" s="163"/>
      <c r="S26" s="163"/>
      <c r="T26" s="233"/>
      <c r="U26" s="145"/>
      <c r="V26" s="164">
        <f>SUM(V20:V25)</f>
        <v>0</v>
      </c>
      <c r="W26" s="185"/>
      <c r="X26" s="180"/>
      <c r="Y26" s="186"/>
      <c r="Z26" s="164">
        <f>SUM(Z20:Z25)</f>
        <v>0</v>
      </c>
      <c r="AA26" s="188"/>
      <c r="AB26" s="164">
        <f t="shared" ref="AB26:AM26" si="6">SUM(AB20:AB25)</f>
        <v>0</v>
      </c>
      <c r="AC26" s="164">
        <f t="shared" si="6"/>
        <v>0</v>
      </c>
      <c r="AD26" s="164">
        <f t="shared" si="6"/>
        <v>0</v>
      </c>
      <c r="AE26" s="164">
        <f t="shared" si="6"/>
        <v>0</v>
      </c>
      <c r="AF26" s="164">
        <f t="shared" si="6"/>
        <v>0</v>
      </c>
      <c r="AG26" s="164">
        <f t="shared" si="6"/>
        <v>0</v>
      </c>
      <c r="AH26" s="164">
        <f t="shared" si="6"/>
        <v>0</v>
      </c>
      <c r="AI26" s="164">
        <f t="shared" si="6"/>
        <v>0</v>
      </c>
      <c r="AJ26" s="164">
        <f t="shared" si="6"/>
        <v>0</v>
      </c>
      <c r="AK26" s="164">
        <f t="shared" si="6"/>
        <v>0</v>
      </c>
      <c r="AL26" s="164">
        <f t="shared" si="6"/>
        <v>0</v>
      </c>
      <c r="AM26" s="164">
        <f t="shared" si="6"/>
        <v>0</v>
      </c>
      <c r="AN26" s="189"/>
    </row>
    <row r="27" spans="2:40" ht="8.1" customHeight="1">
      <c r="B27" s="95"/>
      <c r="C27" s="846"/>
      <c r="D27" s="848"/>
      <c r="E27" s="124"/>
      <c r="F27" s="224"/>
      <c r="G27" s="86"/>
      <c r="H27" s="124"/>
      <c r="I27" s="86"/>
      <c r="J27" s="125"/>
      <c r="K27" s="119"/>
      <c r="L27" s="126"/>
      <c r="M27" s="224"/>
      <c r="N27" s="185"/>
      <c r="O27" s="119"/>
      <c r="P27" s="126"/>
      <c r="Q27" s="224"/>
      <c r="R27" s="224"/>
      <c r="S27" s="224"/>
      <c r="T27" s="234"/>
      <c r="U27" s="86"/>
      <c r="V27" s="157"/>
      <c r="W27" s="185"/>
      <c r="X27" s="180"/>
      <c r="Y27" s="186"/>
      <c r="Z27" s="190"/>
      <c r="AA27" s="191"/>
      <c r="AB27" s="190"/>
      <c r="AC27" s="190"/>
      <c r="AD27" s="190"/>
      <c r="AE27" s="190"/>
      <c r="AF27" s="190"/>
      <c r="AG27" s="190"/>
      <c r="AH27" s="190"/>
      <c r="AI27" s="190"/>
      <c r="AJ27" s="190"/>
      <c r="AK27" s="190"/>
      <c r="AL27" s="190"/>
      <c r="AM27" s="190"/>
      <c r="AN27" s="189"/>
    </row>
    <row r="28" spans="2:40" ht="14.1" customHeight="1">
      <c r="B28" s="95"/>
      <c r="C28" s="846"/>
      <c r="D28" s="848"/>
      <c r="E28" s="124"/>
      <c r="F28" s="850" t="s">
        <v>21</v>
      </c>
      <c r="G28" s="842"/>
      <c r="H28" s="124"/>
      <c r="I28" s="84"/>
      <c r="J28" s="125"/>
      <c r="K28" s="119"/>
      <c r="L28" s="126"/>
      <c r="M28" s="447"/>
      <c r="N28" s="185"/>
      <c r="O28" s="119"/>
      <c r="P28" s="126"/>
      <c r="Q28" s="447"/>
      <c r="R28" s="447"/>
      <c r="S28" s="447"/>
      <c r="T28" s="509"/>
      <c r="U28" s="145"/>
      <c r="V28" s="156">
        <f t="shared" ref="V28:V33" si="7">+S28*T28</f>
        <v>0</v>
      </c>
      <c r="W28" s="185"/>
      <c r="X28" s="180"/>
      <c r="Y28" s="186"/>
      <c r="Z28" s="187">
        <f t="shared" ref="Z28:Z33" si="8">+SUM(AB28:AM28)</f>
        <v>0</v>
      </c>
      <c r="AA28" s="188"/>
      <c r="AB28" s="510"/>
      <c r="AC28" s="510"/>
      <c r="AD28" s="510"/>
      <c r="AE28" s="510"/>
      <c r="AF28" s="510"/>
      <c r="AG28" s="510"/>
      <c r="AH28" s="510"/>
      <c r="AI28" s="510"/>
      <c r="AJ28" s="510"/>
      <c r="AK28" s="510"/>
      <c r="AL28" s="510"/>
      <c r="AM28" s="510"/>
      <c r="AN28" s="189"/>
    </row>
    <row r="29" spans="2:40" ht="14.1" customHeight="1">
      <c r="B29" s="95"/>
      <c r="C29" s="846"/>
      <c r="D29" s="848"/>
      <c r="E29" s="124"/>
      <c r="F29" s="851"/>
      <c r="G29" s="843"/>
      <c r="H29" s="124"/>
      <c r="I29" s="84"/>
      <c r="J29" s="125"/>
      <c r="K29" s="119"/>
      <c r="L29" s="126"/>
      <c r="M29" s="447"/>
      <c r="N29" s="185"/>
      <c r="O29" s="119"/>
      <c r="P29" s="126"/>
      <c r="Q29" s="447"/>
      <c r="R29" s="447"/>
      <c r="S29" s="447"/>
      <c r="T29" s="509"/>
      <c r="U29" s="145"/>
      <c r="V29" s="156">
        <f t="shared" si="7"/>
        <v>0</v>
      </c>
      <c r="W29" s="185"/>
      <c r="X29" s="180"/>
      <c r="Y29" s="186"/>
      <c r="Z29" s="187">
        <f t="shared" si="8"/>
        <v>0</v>
      </c>
      <c r="AA29" s="188"/>
      <c r="AB29" s="510"/>
      <c r="AC29" s="510"/>
      <c r="AD29" s="510"/>
      <c r="AE29" s="510"/>
      <c r="AF29" s="510"/>
      <c r="AG29" s="510"/>
      <c r="AH29" s="510"/>
      <c r="AI29" s="510"/>
      <c r="AJ29" s="510"/>
      <c r="AK29" s="510"/>
      <c r="AL29" s="510"/>
      <c r="AM29" s="510"/>
      <c r="AN29" s="189"/>
    </row>
    <row r="30" spans="2:40" ht="14.1" customHeight="1">
      <c r="B30" s="95"/>
      <c r="C30" s="846"/>
      <c r="D30" s="848"/>
      <c r="E30" s="124"/>
      <c r="F30" s="851"/>
      <c r="G30" s="843"/>
      <c r="H30" s="124"/>
      <c r="I30" s="84"/>
      <c r="J30" s="125"/>
      <c r="K30" s="119"/>
      <c r="L30" s="126"/>
      <c r="M30" s="447"/>
      <c r="N30" s="185"/>
      <c r="O30" s="119"/>
      <c r="P30" s="126"/>
      <c r="Q30" s="447"/>
      <c r="R30" s="447"/>
      <c r="S30" s="447"/>
      <c r="T30" s="509"/>
      <c r="U30" s="145"/>
      <c r="V30" s="156">
        <f t="shared" si="7"/>
        <v>0</v>
      </c>
      <c r="W30" s="185"/>
      <c r="X30" s="180"/>
      <c r="Y30" s="186"/>
      <c r="Z30" s="187">
        <f t="shared" si="8"/>
        <v>0</v>
      </c>
      <c r="AA30" s="188"/>
      <c r="AB30" s="510"/>
      <c r="AC30" s="510"/>
      <c r="AD30" s="510"/>
      <c r="AE30" s="510"/>
      <c r="AF30" s="510"/>
      <c r="AG30" s="510"/>
      <c r="AH30" s="510"/>
      <c r="AI30" s="510"/>
      <c r="AJ30" s="510"/>
      <c r="AK30" s="510"/>
      <c r="AL30" s="510"/>
      <c r="AM30" s="510"/>
      <c r="AN30" s="189"/>
    </row>
    <row r="31" spans="2:40" ht="14.1" customHeight="1">
      <c r="B31" s="95"/>
      <c r="C31" s="846"/>
      <c r="D31" s="848"/>
      <c r="E31" s="124"/>
      <c r="F31" s="851"/>
      <c r="G31" s="843"/>
      <c r="H31" s="124"/>
      <c r="I31" s="84"/>
      <c r="J31" s="125"/>
      <c r="K31" s="119"/>
      <c r="L31" s="126"/>
      <c r="M31" s="447"/>
      <c r="N31" s="185"/>
      <c r="O31" s="119"/>
      <c r="P31" s="126"/>
      <c r="Q31" s="447"/>
      <c r="R31" s="447"/>
      <c r="S31" s="447"/>
      <c r="T31" s="509"/>
      <c r="U31" s="145"/>
      <c r="V31" s="156">
        <f t="shared" si="7"/>
        <v>0</v>
      </c>
      <c r="W31" s="185"/>
      <c r="X31" s="180"/>
      <c r="Y31" s="186"/>
      <c r="Z31" s="187">
        <f t="shared" si="8"/>
        <v>0</v>
      </c>
      <c r="AA31" s="188"/>
      <c r="AB31" s="510"/>
      <c r="AC31" s="510"/>
      <c r="AD31" s="510"/>
      <c r="AE31" s="510"/>
      <c r="AF31" s="510"/>
      <c r="AG31" s="510"/>
      <c r="AH31" s="510"/>
      <c r="AI31" s="510"/>
      <c r="AJ31" s="510"/>
      <c r="AK31" s="510"/>
      <c r="AL31" s="510"/>
      <c r="AM31" s="510"/>
      <c r="AN31" s="189"/>
    </row>
    <row r="32" spans="2:40" ht="14.1" customHeight="1">
      <c r="B32" s="95"/>
      <c r="C32" s="846"/>
      <c r="D32" s="848"/>
      <c r="E32" s="124"/>
      <c r="F32" s="851"/>
      <c r="G32" s="843"/>
      <c r="H32" s="124"/>
      <c r="I32" s="84"/>
      <c r="J32" s="125"/>
      <c r="K32" s="119"/>
      <c r="L32" s="126"/>
      <c r="M32" s="447"/>
      <c r="N32" s="185"/>
      <c r="O32" s="119"/>
      <c r="P32" s="126"/>
      <c r="Q32" s="447"/>
      <c r="R32" s="447"/>
      <c r="S32" s="447"/>
      <c r="T32" s="509"/>
      <c r="U32" s="145"/>
      <c r="V32" s="156">
        <f t="shared" si="7"/>
        <v>0</v>
      </c>
      <c r="W32" s="185"/>
      <c r="X32" s="180"/>
      <c r="Y32" s="186"/>
      <c r="Z32" s="187">
        <f t="shared" si="8"/>
        <v>0</v>
      </c>
      <c r="AA32" s="188"/>
      <c r="AB32" s="510"/>
      <c r="AC32" s="510"/>
      <c r="AD32" s="510"/>
      <c r="AE32" s="510"/>
      <c r="AF32" s="510"/>
      <c r="AG32" s="510"/>
      <c r="AH32" s="510"/>
      <c r="AI32" s="510"/>
      <c r="AJ32" s="510"/>
      <c r="AK32" s="510"/>
      <c r="AL32" s="510"/>
      <c r="AM32" s="510"/>
      <c r="AN32" s="189"/>
    </row>
    <row r="33" spans="2:40" ht="14.1" customHeight="1">
      <c r="B33" s="95"/>
      <c r="C33" s="846"/>
      <c r="D33" s="848"/>
      <c r="E33" s="124"/>
      <c r="F33" s="851"/>
      <c r="G33" s="843"/>
      <c r="H33" s="124"/>
      <c r="I33" s="84"/>
      <c r="J33" s="125"/>
      <c r="K33" s="119"/>
      <c r="L33" s="126"/>
      <c r="M33" s="447"/>
      <c r="N33" s="185"/>
      <c r="O33" s="119"/>
      <c r="P33" s="126"/>
      <c r="Q33" s="447"/>
      <c r="R33" s="447"/>
      <c r="S33" s="447"/>
      <c r="T33" s="509"/>
      <c r="U33" s="145"/>
      <c r="V33" s="156">
        <f t="shared" si="7"/>
        <v>0</v>
      </c>
      <c r="W33" s="185"/>
      <c r="X33" s="180"/>
      <c r="Y33" s="186"/>
      <c r="Z33" s="187">
        <f t="shared" si="8"/>
        <v>0</v>
      </c>
      <c r="AA33" s="188"/>
      <c r="AB33" s="510"/>
      <c r="AC33" s="510"/>
      <c r="AD33" s="510"/>
      <c r="AE33" s="510"/>
      <c r="AF33" s="510"/>
      <c r="AG33" s="510"/>
      <c r="AH33" s="510"/>
      <c r="AI33" s="510"/>
      <c r="AJ33" s="510"/>
      <c r="AK33" s="510"/>
      <c r="AL33" s="510"/>
      <c r="AM33" s="510"/>
      <c r="AN33" s="189"/>
    </row>
    <row r="34" spans="2:40" ht="14.1" customHeight="1">
      <c r="B34" s="95"/>
      <c r="C34" s="846"/>
      <c r="D34" s="848"/>
      <c r="E34" s="124"/>
      <c r="F34" s="852"/>
      <c r="G34" s="844"/>
      <c r="H34" s="124"/>
      <c r="I34" s="162"/>
      <c r="J34" s="125"/>
      <c r="K34" s="119"/>
      <c r="L34" s="126"/>
      <c r="M34" s="163"/>
      <c r="N34" s="185"/>
      <c r="O34" s="119"/>
      <c r="P34" s="126"/>
      <c r="Q34" s="163"/>
      <c r="R34" s="163"/>
      <c r="S34" s="163"/>
      <c r="T34" s="233"/>
      <c r="U34" s="145"/>
      <c r="V34" s="164">
        <f>SUM(V28:V33)</f>
        <v>0</v>
      </c>
      <c r="W34" s="185"/>
      <c r="X34" s="180"/>
      <c r="Y34" s="186"/>
      <c r="Z34" s="164">
        <f>SUM(Z28:Z33)</f>
        <v>0</v>
      </c>
      <c r="AA34" s="188"/>
      <c r="AB34" s="164">
        <f t="shared" ref="AB34:AM34" si="9">SUM(AB28:AB33)</f>
        <v>0</v>
      </c>
      <c r="AC34" s="164">
        <f t="shared" si="9"/>
        <v>0</v>
      </c>
      <c r="AD34" s="164">
        <f t="shared" si="9"/>
        <v>0</v>
      </c>
      <c r="AE34" s="164">
        <f t="shared" si="9"/>
        <v>0</v>
      </c>
      <c r="AF34" s="164">
        <f t="shared" si="9"/>
        <v>0</v>
      </c>
      <c r="AG34" s="164">
        <f t="shared" si="9"/>
        <v>0</v>
      </c>
      <c r="AH34" s="164">
        <f t="shared" si="9"/>
        <v>0</v>
      </c>
      <c r="AI34" s="164">
        <f t="shared" si="9"/>
        <v>0</v>
      </c>
      <c r="AJ34" s="164">
        <f t="shared" si="9"/>
        <v>0</v>
      </c>
      <c r="AK34" s="164">
        <f t="shared" si="9"/>
        <v>0</v>
      </c>
      <c r="AL34" s="164">
        <f t="shared" si="9"/>
        <v>0</v>
      </c>
      <c r="AM34" s="164">
        <f t="shared" si="9"/>
        <v>0</v>
      </c>
      <c r="AN34" s="189"/>
    </row>
    <row r="35" spans="2:40" ht="8.1" customHeight="1">
      <c r="B35" s="95"/>
      <c r="C35" s="846"/>
      <c r="D35" s="848"/>
      <c r="E35" s="124"/>
      <c r="F35" s="224"/>
      <c r="G35" s="86"/>
      <c r="H35" s="124"/>
      <c r="I35" s="86"/>
      <c r="J35" s="125"/>
      <c r="K35" s="119"/>
      <c r="L35" s="126"/>
      <c r="M35" s="224"/>
      <c r="N35" s="185"/>
      <c r="O35" s="119"/>
      <c r="P35" s="126"/>
      <c r="Q35" s="224"/>
      <c r="R35" s="224"/>
      <c r="S35" s="224"/>
      <c r="T35" s="234"/>
      <c r="U35" s="86"/>
      <c r="V35" s="157"/>
      <c r="W35" s="185"/>
      <c r="X35" s="180"/>
      <c r="Y35" s="186"/>
      <c r="Z35" s="190"/>
      <c r="AA35" s="191"/>
      <c r="AB35" s="190"/>
      <c r="AC35" s="190"/>
      <c r="AD35" s="190"/>
      <c r="AE35" s="190"/>
      <c r="AF35" s="190"/>
      <c r="AG35" s="190"/>
      <c r="AH35" s="190"/>
      <c r="AI35" s="190"/>
      <c r="AJ35" s="190"/>
      <c r="AK35" s="190"/>
      <c r="AL35" s="190"/>
      <c r="AM35" s="190"/>
      <c r="AN35" s="189"/>
    </row>
    <row r="36" spans="2:40" ht="14.1" customHeight="1">
      <c r="B36" s="95"/>
      <c r="C36" s="846"/>
      <c r="D36" s="848"/>
      <c r="E36" s="124"/>
      <c r="F36" s="850" t="s">
        <v>22</v>
      </c>
      <c r="G36" s="842"/>
      <c r="H36" s="124"/>
      <c r="I36" s="84"/>
      <c r="J36" s="125"/>
      <c r="K36" s="119"/>
      <c r="L36" s="126"/>
      <c r="M36" s="447"/>
      <c r="N36" s="185"/>
      <c r="O36" s="119"/>
      <c r="P36" s="126"/>
      <c r="Q36" s="447"/>
      <c r="R36" s="447"/>
      <c r="S36" s="447"/>
      <c r="T36" s="509"/>
      <c r="U36" s="145"/>
      <c r="V36" s="156">
        <f t="shared" ref="V36:V41" si="10">+S36*T36</f>
        <v>0</v>
      </c>
      <c r="W36" s="185"/>
      <c r="X36" s="180"/>
      <c r="Y36" s="186"/>
      <c r="Z36" s="187">
        <f t="shared" ref="Z36:Z41" si="11">+SUM(AB36:AM36)</f>
        <v>0</v>
      </c>
      <c r="AA36" s="188"/>
      <c r="AB36" s="510"/>
      <c r="AC36" s="510"/>
      <c r="AD36" s="510"/>
      <c r="AE36" s="510"/>
      <c r="AF36" s="510"/>
      <c r="AG36" s="510"/>
      <c r="AH36" s="510"/>
      <c r="AI36" s="510"/>
      <c r="AJ36" s="510"/>
      <c r="AK36" s="510"/>
      <c r="AL36" s="510"/>
      <c r="AM36" s="510"/>
      <c r="AN36" s="189"/>
    </row>
    <row r="37" spans="2:40" ht="14.1" customHeight="1">
      <c r="B37" s="95"/>
      <c r="C37" s="846"/>
      <c r="D37" s="848"/>
      <c r="E37" s="124"/>
      <c r="F37" s="851"/>
      <c r="G37" s="843"/>
      <c r="H37" s="124"/>
      <c r="I37" s="84"/>
      <c r="J37" s="125"/>
      <c r="K37" s="119"/>
      <c r="L37" s="126"/>
      <c r="M37" s="447"/>
      <c r="N37" s="185"/>
      <c r="O37" s="119"/>
      <c r="P37" s="126"/>
      <c r="Q37" s="447"/>
      <c r="R37" s="447"/>
      <c r="S37" s="447"/>
      <c r="T37" s="509"/>
      <c r="U37" s="145"/>
      <c r="V37" s="156">
        <f t="shared" si="10"/>
        <v>0</v>
      </c>
      <c r="W37" s="185"/>
      <c r="X37" s="180"/>
      <c r="Y37" s="186"/>
      <c r="Z37" s="187">
        <f t="shared" si="11"/>
        <v>0</v>
      </c>
      <c r="AA37" s="188"/>
      <c r="AB37" s="510"/>
      <c r="AC37" s="510"/>
      <c r="AD37" s="510"/>
      <c r="AE37" s="510"/>
      <c r="AF37" s="510"/>
      <c r="AG37" s="510"/>
      <c r="AH37" s="510"/>
      <c r="AI37" s="510"/>
      <c r="AJ37" s="510"/>
      <c r="AK37" s="510"/>
      <c r="AL37" s="510"/>
      <c r="AM37" s="510"/>
      <c r="AN37" s="189"/>
    </row>
    <row r="38" spans="2:40" ht="14.1" customHeight="1">
      <c r="B38" s="95"/>
      <c r="C38" s="846"/>
      <c r="D38" s="848"/>
      <c r="E38" s="124"/>
      <c r="F38" s="851"/>
      <c r="G38" s="843"/>
      <c r="H38" s="124"/>
      <c r="I38" s="84"/>
      <c r="J38" s="125"/>
      <c r="K38" s="119"/>
      <c r="L38" s="126"/>
      <c r="M38" s="447"/>
      <c r="N38" s="185"/>
      <c r="O38" s="119"/>
      <c r="P38" s="126"/>
      <c r="Q38" s="447"/>
      <c r="R38" s="447"/>
      <c r="S38" s="447"/>
      <c r="T38" s="509"/>
      <c r="U38" s="145"/>
      <c r="V38" s="156">
        <f t="shared" si="10"/>
        <v>0</v>
      </c>
      <c r="W38" s="185"/>
      <c r="X38" s="180"/>
      <c r="Y38" s="186"/>
      <c r="Z38" s="187">
        <f t="shared" si="11"/>
        <v>0</v>
      </c>
      <c r="AA38" s="188"/>
      <c r="AB38" s="510"/>
      <c r="AC38" s="510"/>
      <c r="AD38" s="510"/>
      <c r="AE38" s="510"/>
      <c r="AF38" s="510"/>
      <c r="AG38" s="510"/>
      <c r="AH38" s="510"/>
      <c r="AI38" s="510"/>
      <c r="AJ38" s="510"/>
      <c r="AK38" s="510"/>
      <c r="AL38" s="510"/>
      <c r="AM38" s="510"/>
      <c r="AN38" s="189"/>
    </row>
    <row r="39" spans="2:40" ht="14.1" customHeight="1">
      <c r="B39" s="95"/>
      <c r="C39" s="846"/>
      <c r="D39" s="848"/>
      <c r="E39" s="124"/>
      <c r="F39" s="851"/>
      <c r="G39" s="843"/>
      <c r="H39" s="124"/>
      <c r="I39" s="84"/>
      <c r="J39" s="125"/>
      <c r="K39" s="119"/>
      <c r="L39" s="126"/>
      <c r="M39" s="447"/>
      <c r="N39" s="185"/>
      <c r="O39" s="119"/>
      <c r="P39" s="126"/>
      <c r="Q39" s="447"/>
      <c r="R39" s="447"/>
      <c r="S39" s="447"/>
      <c r="T39" s="509"/>
      <c r="U39" s="145"/>
      <c r="V39" s="156">
        <f t="shared" si="10"/>
        <v>0</v>
      </c>
      <c r="W39" s="185"/>
      <c r="X39" s="180"/>
      <c r="Y39" s="186"/>
      <c r="Z39" s="187">
        <f t="shared" si="11"/>
        <v>0</v>
      </c>
      <c r="AA39" s="188"/>
      <c r="AB39" s="510"/>
      <c r="AC39" s="510"/>
      <c r="AD39" s="510"/>
      <c r="AE39" s="510"/>
      <c r="AF39" s="510"/>
      <c r="AG39" s="510"/>
      <c r="AH39" s="510"/>
      <c r="AI39" s="510"/>
      <c r="AJ39" s="510"/>
      <c r="AK39" s="510"/>
      <c r="AL39" s="510"/>
      <c r="AM39" s="510"/>
      <c r="AN39" s="189"/>
    </row>
    <row r="40" spans="2:40" ht="14.1" customHeight="1">
      <c r="B40" s="95"/>
      <c r="C40" s="846"/>
      <c r="D40" s="848"/>
      <c r="E40" s="124"/>
      <c r="F40" s="851"/>
      <c r="G40" s="843"/>
      <c r="H40" s="124"/>
      <c r="I40" s="84"/>
      <c r="J40" s="125"/>
      <c r="K40" s="119"/>
      <c r="L40" s="126"/>
      <c r="M40" s="447"/>
      <c r="N40" s="185"/>
      <c r="O40" s="119"/>
      <c r="P40" s="126"/>
      <c r="Q40" s="447"/>
      <c r="R40" s="447"/>
      <c r="S40" s="447"/>
      <c r="T40" s="509"/>
      <c r="U40" s="145"/>
      <c r="V40" s="156">
        <f t="shared" si="10"/>
        <v>0</v>
      </c>
      <c r="W40" s="185"/>
      <c r="X40" s="180"/>
      <c r="Y40" s="186"/>
      <c r="Z40" s="187">
        <f t="shared" si="11"/>
        <v>0</v>
      </c>
      <c r="AA40" s="188"/>
      <c r="AB40" s="510"/>
      <c r="AC40" s="510"/>
      <c r="AD40" s="510"/>
      <c r="AE40" s="510"/>
      <c r="AF40" s="510"/>
      <c r="AG40" s="510"/>
      <c r="AH40" s="510"/>
      <c r="AI40" s="510"/>
      <c r="AJ40" s="510"/>
      <c r="AK40" s="510"/>
      <c r="AL40" s="510"/>
      <c r="AM40" s="510"/>
      <c r="AN40" s="189"/>
    </row>
    <row r="41" spans="2:40" ht="14.1" customHeight="1">
      <c r="B41" s="95"/>
      <c r="C41" s="846"/>
      <c r="D41" s="848"/>
      <c r="E41" s="124"/>
      <c r="F41" s="851"/>
      <c r="G41" s="843"/>
      <c r="H41" s="124"/>
      <c r="I41" s="84"/>
      <c r="J41" s="125"/>
      <c r="K41" s="119"/>
      <c r="L41" s="126"/>
      <c r="M41" s="447"/>
      <c r="N41" s="185"/>
      <c r="O41" s="119"/>
      <c r="P41" s="126"/>
      <c r="Q41" s="447"/>
      <c r="R41" s="447"/>
      <c r="S41" s="447"/>
      <c r="T41" s="509"/>
      <c r="U41" s="145"/>
      <c r="V41" s="156">
        <f t="shared" si="10"/>
        <v>0</v>
      </c>
      <c r="W41" s="185"/>
      <c r="X41" s="180"/>
      <c r="Y41" s="186"/>
      <c r="Z41" s="187">
        <f t="shared" si="11"/>
        <v>0</v>
      </c>
      <c r="AA41" s="188"/>
      <c r="AB41" s="510"/>
      <c r="AC41" s="510"/>
      <c r="AD41" s="510"/>
      <c r="AE41" s="510"/>
      <c r="AF41" s="510"/>
      <c r="AG41" s="510"/>
      <c r="AH41" s="510"/>
      <c r="AI41" s="510"/>
      <c r="AJ41" s="510"/>
      <c r="AK41" s="510"/>
      <c r="AL41" s="510"/>
      <c r="AM41" s="510"/>
      <c r="AN41" s="189"/>
    </row>
    <row r="42" spans="2:40" ht="14.1" customHeight="1">
      <c r="B42" s="95"/>
      <c r="C42" s="846"/>
      <c r="D42" s="848"/>
      <c r="E42" s="124"/>
      <c r="F42" s="852"/>
      <c r="G42" s="844"/>
      <c r="H42" s="124"/>
      <c r="I42" s="162"/>
      <c r="J42" s="125"/>
      <c r="K42" s="119"/>
      <c r="L42" s="126"/>
      <c r="M42" s="163"/>
      <c r="N42" s="185"/>
      <c r="O42" s="119"/>
      <c r="P42" s="126"/>
      <c r="Q42" s="163"/>
      <c r="R42" s="163"/>
      <c r="S42" s="163"/>
      <c r="T42" s="233"/>
      <c r="U42" s="145"/>
      <c r="V42" s="164">
        <f>SUM(V36:V41)</f>
        <v>0</v>
      </c>
      <c r="W42" s="185"/>
      <c r="X42" s="180"/>
      <c r="Y42" s="186"/>
      <c r="Z42" s="164">
        <f>SUM(Z36:Z41)</f>
        <v>0</v>
      </c>
      <c r="AA42" s="188"/>
      <c r="AB42" s="164">
        <f t="shared" ref="AB42:AM42" si="12">SUM(AB36:AB41)</f>
        <v>0</v>
      </c>
      <c r="AC42" s="164">
        <f t="shared" si="12"/>
        <v>0</v>
      </c>
      <c r="AD42" s="164">
        <f t="shared" si="12"/>
        <v>0</v>
      </c>
      <c r="AE42" s="164">
        <f t="shared" si="12"/>
        <v>0</v>
      </c>
      <c r="AF42" s="164">
        <f t="shared" si="12"/>
        <v>0</v>
      </c>
      <c r="AG42" s="164">
        <f t="shared" si="12"/>
        <v>0</v>
      </c>
      <c r="AH42" s="164">
        <f t="shared" si="12"/>
        <v>0</v>
      </c>
      <c r="AI42" s="164">
        <f t="shared" si="12"/>
        <v>0</v>
      </c>
      <c r="AJ42" s="164">
        <f t="shared" si="12"/>
        <v>0</v>
      </c>
      <c r="AK42" s="164">
        <f t="shared" si="12"/>
        <v>0</v>
      </c>
      <c r="AL42" s="164">
        <f t="shared" si="12"/>
        <v>0</v>
      </c>
      <c r="AM42" s="164">
        <f t="shared" si="12"/>
        <v>0</v>
      </c>
      <c r="AN42" s="189"/>
    </row>
    <row r="43" spans="2:40" ht="8.1" customHeight="1">
      <c r="B43" s="95"/>
      <c r="C43" s="846"/>
      <c r="D43" s="848"/>
      <c r="E43" s="124"/>
      <c r="F43" s="224"/>
      <c r="G43" s="86"/>
      <c r="H43" s="124"/>
      <c r="I43" s="86"/>
      <c r="J43" s="125"/>
      <c r="K43" s="119"/>
      <c r="L43" s="126"/>
      <c r="M43" s="224"/>
      <c r="N43" s="185"/>
      <c r="O43" s="119"/>
      <c r="P43" s="126"/>
      <c r="Q43" s="224"/>
      <c r="R43" s="224"/>
      <c r="S43" s="224"/>
      <c r="T43" s="234"/>
      <c r="U43" s="86"/>
      <c r="V43" s="157"/>
      <c r="W43" s="185"/>
      <c r="X43" s="180"/>
      <c r="Y43" s="186"/>
      <c r="Z43" s="190"/>
      <c r="AA43" s="191"/>
      <c r="AB43" s="190"/>
      <c r="AC43" s="190"/>
      <c r="AD43" s="190"/>
      <c r="AE43" s="190"/>
      <c r="AF43" s="190"/>
      <c r="AG43" s="190"/>
      <c r="AH43" s="190"/>
      <c r="AI43" s="190"/>
      <c r="AJ43" s="190"/>
      <c r="AK43" s="190"/>
      <c r="AL43" s="190"/>
      <c r="AM43" s="190"/>
      <c r="AN43" s="189"/>
    </row>
    <row r="44" spans="2:40" ht="14.1" customHeight="1">
      <c r="B44" s="95"/>
      <c r="C44" s="846"/>
      <c r="D44" s="848"/>
      <c r="E44" s="124"/>
      <c r="F44" s="850" t="s">
        <v>133</v>
      </c>
      <c r="G44" s="842"/>
      <c r="H44" s="124"/>
      <c r="I44" s="84"/>
      <c r="J44" s="125"/>
      <c r="K44" s="119"/>
      <c r="L44" s="126"/>
      <c r="M44" s="447"/>
      <c r="N44" s="185"/>
      <c r="O44" s="119"/>
      <c r="P44" s="126"/>
      <c r="Q44" s="447"/>
      <c r="R44" s="447"/>
      <c r="S44" s="447"/>
      <c r="T44" s="509"/>
      <c r="U44" s="145"/>
      <c r="V44" s="156">
        <f t="shared" ref="V44:V49" si="13">+S44*T44</f>
        <v>0</v>
      </c>
      <c r="W44" s="185"/>
      <c r="X44" s="180"/>
      <c r="Y44" s="186"/>
      <c r="Z44" s="187">
        <f t="shared" ref="Z44:Z49" si="14">+SUM(AB44:AM44)</f>
        <v>0</v>
      </c>
      <c r="AA44" s="188"/>
      <c r="AB44" s="510"/>
      <c r="AC44" s="510"/>
      <c r="AD44" s="510"/>
      <c r="AE44" s="510"/>
      <c r="AF44" s="510"/>
      <c r="AG44" s="510"/>
      <c r="AH44" s="510"/>
      <c r="AI44" s="510"/>
      <c r="AJ44" s="510"/>
      <c r="AK44" s="510"/>
      <c r="AL44" s="510"/>
      <c r="AM44" s="510"/>
      <c r="AN44" s="189"/>
    </row>
    <row r="45" spans="2:40" ht="14.1" customHeight="1">
      <c r="B45" s="95"/>
      <c r="C45" s="846"/>
      <c r="D45" s="848"/>
      <c r="E45" s="124"/>
      <c r="F45" s="851"/>
      <c r="G45" s="843"/>
      <c r="H45" s="124"/>
      <c r="I45" s="84"/>
      <c r="J45" s="125"/>
      <c r="K45" s="119"/>
      <c r="L45" s="126"/>
      <c r="M45" s="447"/>
      <c r="N45" s="185"/>
      <c r="O45" s="119"/>
      <c r="P45" s="126"/>
      <c r="Q45" s="447"/>
      <c r="R45" s="447"/>
      <c r="S45" s="447"/>
      <c r="T45" s="509"/>
      <c r="U45" s="145"/>
      <c r="V45" s="156">
        <f t="shared" si="13"/>
        <v>0</v>
      </c>
      <c r="W45" s="185"/>
      <c r="X45" s="180"/>
      <c r="Y45" s="186"/>
      <c r="Z45" s="187">
        <f t="shared" si="14"/>
        <v>0</v>
      </c>
      <c r="AA45" s="188"/>
      <c r="AB45" s="510"/>
      <c r="AC45" s="510"/>
      <c r="AD45" s="510"/>
      <c r="AE45" s="510"/>
      <c r="AF45" s="510"/>
      <c r="AG45" s="510"/>
      <c r="AH45" s="510"/>
      <c r="AI45" s="510"/>
      <c r="AJ45" s="510"/>
      <c r="AK45" s="510"/>
      <c r="AL45" s="510"/>
      <c r="AM45" s="510"/>
      <c r="AN45" s="189"/>
    </row>
    <row r="46" spans="2:40" ht="14.1" customHeight="1">
      <c r="B46" s="95"/>
      <c r="C46" s="846"/>
      <c r="D46" s="848"/>
      <c r="E46" s="124"/>
      <c r="F46" s="851"/>
      <c r="G46" s="843"/>
      <c r="H46" s="124"/>
      <c r="I46" s="84"/>
      <c r="J46" s="125"/>
      <c r="K46" s="119"/>
      <c r="L46" s="126"/>
      <c r="M46" s="447"/>
      <c r="N46" s="185"/>
      <c r="O46" s="119"/>
      <c r="P46" s="126"/>
      <c r="Q46" s="447"/>
      <c r="R46" s="447"/>
      <c r="S46" s="447"/>
      <c r="T46" s="509"/>
      <c r="U46" s="145"/>
      <c r="V46" s="156">
        <f t="shared" si="13"/>
        <v>0</v>
      </c>
      <c r="W46" s="185"/>
      <c r="X46" s="180"/>
      <c r="Y46" s="186"/>
      <c r="Z46" s="187">
        <f t="shared" si="14"/>
        <v>0</v>
      </c>
      <c r="AA46" s="188"/>
      <c r="AB46" s="510"/>
      <c r="AC46" s="510"/>
      <c r="AD46" s="510"/>
      <c r="AE46" s="510"/>
      <c r="AF46" s="510"/>
      <c r="AG46" s="510"/>
      <c r="AH46" s="510"/>
      <c r="AI46" s="510"/>
      <c r="AJ46" s="510"/>
      <c r="AK46" s="510"/>
      <c r="AL46" s="510"/>
      <c r="AM46" s="510"/>
      <c r="AN46" s="189"/>
    </row>
    <row r="47" spans="2:40" ht="14.1" customHeight="1">
      <c r="B47" s="95"/>
      <c r="C47" s="846"/>
      <c r="D47" s="848"/>
      <c r="E47" s="124"/>
      <c r="F47" s="851"/>
      <c r="G47" s="843"/>
      <c r="H47" s="124"/>
      <c r="I47" s="84"/>
      <c r="J47" s="125"/>
      <c r="K47" s="119"/>
      <c r="L47" s="126"/>
      <c r="M47" s="447"/>
      <c r="N47" s="185"/>
      <c r="O47" s="119"/>
      <c r="P47" s="126"/>
      <c r="Q47" s="447"/>
      <c r="R47" s="447"/>
      <c r="S47" s="447"/>
      <c r="T47" s="509"/>
      <c r="U47" s="145"/>
      <c r="V47" s="156">
        <f t="shared" si="13"/>
        <v>0</v>
      </c>
      <c r="W47" s="185"/>
      <c r="X47" s="180"/>
      <c r="Y47" s="186"/>
      <c r="Z47" s="187">
        <f t="shared" si="14"/>
        <v>0</v>
      </c>
      <c r="AA47" s="188"/>
      <c r="AB47" s="510"/>
      <c r="AC47" s="510"/>
      <c r="AD47" s="510"/>
      <c r="AE47" s="510"/>
      <c r="AF47" s="510"/>
      <c r="AG47" s="510"/>
      <c r="AH47" s="510"/>
      <c r="AI47" s="510"/>
      <c r="AJ47" s="510"/>
      <c r="AK47" s="510"/>
      <c r="AL47" s="510"/>
      <c r="AM47" s="510"/>
      <c r="AN47" s="189"/>
    </row>
    <row r="48" spans="2:40" ht="14.1" customHeight="1">
      <c r="B48" s="95"/>
      <c r="C48" s="846"/>
      <c r="D48" s="848"/>
      <c r="E48" s="124"/>
      <c r="F48" s="851"/>
      <c r="G48" s="843"/>
      <c r="H48" s="124"/>
      <c r="I48" s="84"/>
      <c r="J48" s="125"/>
      <c r="K48" s="119"/>
      <c r="L48" s="126"/>
      <c r="M48" s="447"/>
      <c r="N48" s="185"/>
      <c r="O48" s="119"/>
      <c r="P48" s="126"/>
      <c r="Q48" s="447"/>
      <c r="R48" s="447"/>
      <c r="S48" s="447"/>
      <c r="T48" s="509"/>
      <c r="U48" s="145"/>
      <c r="V48" s="156">
        <f t="shared" si="13"/>
        <v>0</v>
      </c>
      <c r="W48" s="185"/>
      <c r="X48" s="180"/>
      <c r="Y48" s="186"/>
      <c r="Z48" s="187">
        <f t="shared" si="14"/>
        <v>0</v>
      </c>
      <c r="AA48" s="188"/>
      <c r="AB48" s="510"/>
      <c r="AC48" s="510"/>
      <c r="AD48" s="510"/>
      <c r="AE48" s="510"/>
      <c r="AF48" s="510"/>
      <c r="AG48" s="510"/>
      <c r="AH48" s="510"/>
      <c r="AI48" s="510"/>
      <c r="AJ48" s="510"/>
      <c r="AK48" s="510"/>
      <c r="AL48" s="510"/>
      <c r="AM48" s="510"/>
      <c r="AN48" s="189"/>
    </row>
    <row r="49" spans="2:40" ht="14.1" customHeight="1">
      <c r="B49" s="95"/>
      <c r="C49" s="846"/>
      <c r="D49" s="848"/>
      <c r="E49" s="124"/>
      <c r="F49" s="851"/>
      <c r="G49" s="843"/>
      <c r="H49" s="124"/>
      <c r="I49" s="84"/>
      <c r="J49" s="125"/>
      <c r="K49" s="119"/>
      <c r="L49" s="126"/>
      <c r="M49" s="447"/>
      <c r="N49" s="185"/>
      <c r="O49" s="119"/>
      <c r="P49" s="126"/>
      <c r="Q49" s="447"/>
      <c r="R49" s="447"/>
      <c r="S49" s="447"/>
      <c r="T49" s="509"/>
      <c r="U49" s="145"/>
      <c r="V49" s="156">
        <f t="shared" si="13"/>
        <v>0</v>
      </c>
      <c r="W49" s="185"/>
      <c r="X49" s="180"/>
      <c r="Y49" s="186"/>
      <c r="Z49" s="187">
        <f t="shared" si="14"/>
        <v>0</v>
      </c>
      <c r="AA49" s="188"/>
      <c r="AB49" s="510"/>
      <c r="AC49" s="510"/>
      <c r="AD49" s="510"/>
      <c r="AE49" s="510"/>
      <c r="AF49" s="510"/>
      <c r="AG49" s="510"/>
      <c r="AH49" s="510"/>
      <c r="AI49" s="510"/>
      <c r="AJ49" s="510"/>
      <c r="AK49" s="510"/>
      <c r="AL49" s="510"/>
      <c r="AM49" s="510"/>
      <c r="AN49" s="189"/>
    </row>
    <row r="50" spans="2:40" ht="14.1" customHeight="1">
      <c r="B50" s="95"/>
      <c r="C50" s="846"/>
      <c r="D50" s="848"/>
      <c r="E50" s="124"/>
      <c r="F50" s="852"/>
      <c r="G50" s="844"/>
      <c r="H50" s="124"/>
      <c r="I50" s="162"/>
      <c r="J50" s="125"/>
      <c r="K50" s="119"/>
      <c r="L50" s="126"/>
      <c r="M50" s="163"/>
      <c r="N50" s="185"/>
      <c r="O50" s="119"/>
      <c r="P50" s="126"/>
      <c r="Q50" s="163"/>
      <c r="R50" s="163"/>
      <c r="S50" s="163"/>
      <c r="T50" s="233"/>
      <c r="U50" s="145"/>
      <c r="V50" s="164">
        <f>SUM(V44:V49)</f>
        <v>0</v>
      </c>
      <c r="W50" s="185"/>
      <c r="X50" s="180"/>
      <c r="Y50" s="186"/>
      <c r="Z50" s="164">
        <f>SUM(Z44:Z49)</f>
        <v>0</v>
      </c>
      <c r="AA50" s="188"/>
      <c r="AB50" s="164">
        <f t="shared" ref="AB50:AM50" si="15">SUM(AB44:AB49)</f>
        <v>0</v>
      </c>
      <c r="AC50" s="164">
        <f t="shared" si="15"/>
        <v>0</v>
      </c>
      <c r="AD50" s="164">
        <f t="shared" si="15"/>
        <v>0</v>
      </c>
      <c r="AE50" s="164">
        <f t="shared" si="15"/>
        <v>0</v>
      </c>
      <c r="AF50" s="164">
        <f t="shared" si="15"/>
        <v>0</v>
      </c>
      <c r="AG50" s="164">
        <f t="shared" si="15"/>
        <v>0</v>
      </c>
      <c r="AH50" s="164">
        <f t="shared" si="15"/>
        <v>0</v>
      </c>
      <c r="AI50" s="164">
        <f t="shared" si="15"/>
        <v>0</v>
      </c>
      <c r="AJ50" s="164">
        <f t="shared" si="15"/>
        <v>0</v>
      </c>
      <c r="AK50" s="164">
        <f t="shared" si="15"/>
        <v>0</v>
      </c>
      <c r="AL50" s="164">
        <f t="shared" si="15"/>
        <v>0</v>
      </c>
      <c r="AM50" s="164">
        <f t="shared" si="15"/>
        <v>0</v>
      </c>
      <c r="AN50" s="189"/>
    </row>
    <row r="51" spans="2:40" ht="8.1" customHeight="1">
      <c r="B51" s="95"/>
      <c r="C51" s="846"/>
      <c r="D51" s="848"/>
      <c r="E51" s="124"/>
      <c r="F51" s="224"/>
      <c r="G51" s="86"/>
      <c r="H51" s="124"/>
      <c r="I51" s="86"/>
      <c r="J51" s="125"/>
      <c r="K51" s="119"/>
      <c r="L51" s="126"/>
      <c r="M51" s="224"/>
      <c r="N51" s="185"/>
      <c r="O51" s="119"/>
      <c r="P51" s="126"/>
      <c r="Q51" s="224"/>
      <c r="R51" s="224"/>
      <c r="S51" s="224"/>
      <c r="T51" s="234"/>
      <c r="U51" s="86"/>
      <c r="V51" s="157"/>
      <c r="W51" s="185"/>
      <c r="X51" s="180"/>
      <c r="Y51" s="186"/>
      <c r="Z51" s="190"/>
      <c r="AA51" s="191"/>
      <c r="AB51" s="190"/>
      <c r="AC51" s="190"/>
      <c r="AD51" s="190"/>
      <c r="AE51" s="190"/>
      <c r="AF51" s="190"/>
      <c r="AG51" s="190"/>
      <c r="AH51" s="190"/>
      <c r="AI51" s="190"/>
      <c r="AJ51" s="190"/>
      <c r="AK51" s="190"/>
      <c r="AL51" s="190"/>
      <c r="AM51" s="190"/>
      <c r="AN51" s="189"/>
    </row>
    <row r="52" spans="2:40" ht="14.1" customHeight="1">
      <c r="B52" s="95"/>
      <c r="C52" s="846"/>
      <c r="D52" s="848"/>
      <c r="E52" s="124"/>
      <c r="F52" s="850" t="s">
        <v>134</v>
      </c>
      <c r="G52" s="842"/>
      <c r="H52" s="124"/>
      <c r="I52" s="84"/>
      <c r="J52" s="125"/>
      <c r="K52" s="119"/>
      <c r="L52" s="126"/>
      <c r="M52" s="447"/>
      <c r="N52" s="185"/>
      <c r="O52" s="119"/>
      <c r="P52" s="126"/>
      <c r="Q52" s="447"/>
      <c r="R52" s="447"/>
      <c r="S52" s="447"/>
      <c r="T52" s="509"/>
      <c r="U52" s="145"/>
      <c r="V52" s="156">
        <f t="shared" ref="V52:V57" si="16">+S52*T52</f>
        <v>0</v>
      </c>
      <c r="W52" s="185"/>
      <c r="X52" s="180"/>
      <c r="Y52" s="186"/>
      <c r="Z52" s="187">
        <f t="shared" ref="Z52:Z57" si="17">+SUM(AB52:AM52)</f>
        <v>0</v>
      </c>
      <c r="AA52" s="188"/>
      <c r="AB52" s="510"/>
      <c r="AC52" s="510"/>
      <c r="AD52" s="510"/>
      <c r="AE52" s="510"/>
      <c r="AF52" s="510"/>
      <c r="AG52" s="510"/>
      <c r="AH52" s="510"/>
      <c r="AI52" s="510"/>
      <c r="AJ52" s="510"/>
      <c r="AK52" s="510"/>
      <c r="AL52" s="510"/>
      <c r="AM52" s="510"/>
      <c r="AN52" s="189"/>
    </row>
    <row r="53" spans="2:40" ht="14.1" customHeight="1">
      <c r="B53" s="95"/>
      <c r="C53" s="846"/>
      <c r="D53" s="848"/>
      <c r="E53" s="124"/>
      <c r="F53" s="851"/>
      <c r="G53" s="843"/>
      <c r="H53" s="124"/>
      <c r="I53" s="84"/>
      <c r="J53" s="125"/>
      <c r="K53" s="119"/>
      <c r="L53" s="126"/>
      <c r="M53" s="447"/>
      <c r="N53" s="185"/>
      <c r="O53" s="119"/>
      <c r="P53" s="126"/>
      <c r="Q53" s="447"/>
      <c r="R53" s="447"/>
      <c r="S53" s="447"/>
      <c r="T53" s="509"/>
      <c r="U53" s="145"/>
      <c r="V53" s="156">
        <f t="shared" si="16"/>
        <v>0</v>
      </c>
      <c r="W53" s="185"/>
      <c r="X53" s="180"/>
      <c r="Y53" s="186"/>
      <c r="Z53" s="187">
        <f t="shared" si="17"/>
        <v>0</v>
      </c>
      <c r="AA53" s="188"/>
      <c r="AB53" s="510"/>
      <c r="AC53" s="510"/>
      <c r="AD53" s="510"/>
      <c r="AE53" s="510"/>
      <c r="AF53" s="510"/>
      <c r="AG53" s="510"/>
      <c r="AH53" s="510"/>
      <c r="AI53" s="510"/>
      <c r="AJ53" s="510"/>
      <c r="AK53" s="510"/>
      <c r="AL53" s="510"/>
      <c r="AM53" s="510"/>
      <c r="AN53" s="189"/>
    </row>
    <row r="54" spans="2:40" ht="14.1" customHeight="1">
      <c r="B54" s="95"/>
      <c r="C54" s="846"/>
      <c r="D54" s="848"/>
      <c r="E54" s="124"/>
      <c r="F54" s="851"/>
      <c r="G54" s="843"/>
      <c r="H54" s="124"/>
      <c r="I54" s="84"/>
      <c r="J54" s="125"/>
      <c r="K54" s="119"/>
      <c r="L54" s="126"/>
      <c r="M54" s="447"/>
      <c r="N54" s="185"/>
      <c r="O54" s="119"/>
      <c r="P54" s="126"/>
      <c r="Q54" s="447"/>
      <c r="R54" s="447"/>
      <c r="S54" s="447"/>
      <c r="T54" s="509"/>
      <c r="U54" s="145"/>
      <c r="V54" s="156">
        <f t="shared" si="16"/>
        <v>0</v>
      </c>
      <c r="W54" s="185"/>
      <c r="X54" s="180"/>
      <c r="Y54" s="186"/>
      <c r="Z54" s="187">
        <f t="shared" si="17"/>
        <v>0</v>
      </c>
      <c r="AA54" s="188"/>
      <c r="AB54" s="510"/>
      <c r="AC54" s="510"/>
      <c r="AD54" s="510"/>
      <c r="AE54" s="510"/>
      <c r="AF54" s="510"/>
      <c r="AG54" s="510"/>
      <c r="AH54" s="510"/>
      <c r="AI54" s="510"/>
      <c r="AJ54" s="510"/>
      <c r="AK54" s="510"/>
      <c r="AL54" s="510"/>
      <c r="AM54" s="510"/>
      <c r="AN54" s="189"/>
    </row>
    <row r="55" spans="2:40" ht="14.1" customHeight="1">
      <c r="B55" s="95"/>
      <c r="C55" s="846"/>
      <c r="D55" s="848"/>
      <c r="E55" s="124"/>
      <c r="F55" s="851"/>
      <c r="G55" s="843"/>
      <c r="H55" s="124"/>
      <c r="I55" s="84"/>
      <c r="J55" s="125"/>
      <c r="K55" s="119"/>
      <c r="L55" s="126"/>
      <c r="M55" s="447"/>
      <c r="N55" s="185"/>
      <c r="O55" s="119"/>
      <c r="P55" s="126"/>
      <c r="Q55" s="447"/>
      <c r="R55" s="447"/>
      <c r="S55" s="447"/>
      <c r="T55" s="509"/>
      <c r="U55" s="145"/>
      <c r="V55" s="156">
        <f t="shared" si="16"/>
        <v>0</v>
      </c>
      <c r="W55" s="185"/>
      <c r="X55" s="180"/>
      <c r="Y55" s="186"/>
      <c r="Z55" s="187">
        <f t="shared" si="17"/>
        <v>0</v>
      </c>
      <c r="AA55" s="188"/>
      <c r="AB55" s="510"/>
      <c r="AC55" s="510"/>
      <c r="AD55" s="510"/>
      <c r="AE55" s="510"/>
      <c r="AF55" s="510"/>
      <c r="AG55" s="510"/>
      <c r="AH55" s="510"/>
      <c r="AI55" s="510"/>
      <c r="AJ55" s="510"/>
      <c r="AK55" s="510"/>
      <c r="AL55" s="510"/>
      <c r="AM55" s="510"/>
      <c r="AN55" s="189"/>
    </row>
    <row r="56" spans="2:40" ht="14.1" customHeight="1">
      <c r="B56" s="95"/>
      <c r="C56" s="846"/>
      <c r="D56" s="848"/>
      <c r="E56" s="124"/>
      <c r="F56" s="851"/>
      <c r="G56" s="843"/>
      <c r="H56" s="124"/>
      <c r="I56" s="84"/>
      <c r="J56" s="125"/>
      <c r="K56" s="119"/>
      <c r="L56" s="126"/>
      <c r="M56" s="447"/>
      <c r="N56" s="185"/>
      <c r="O56" s="119"/>
      <c r="P56" s="126"/>
      <c r="Q56" s="447"/>
      <c r="R56" s="447"/>
      <c r="S56" s="447"/>
      <c r="T56" s="509"/>
      <c r="U56" s="145"/>
      <c r="V56" s="156">
        <f t="shared" si="16"/>
        <v>0</v>
      </c>
      <c r="W56" s="185"/>
      <c r="X56" s="180"/>
      <c r="Y56" s="186"/>
      <c r="Z56" s="187">
        <f t="shared" si="17"/>
        <v>0</v>
      </c>
      <c r="AA56" s="188"/>
      <c r="AB56" s="510"/>
      <c r="AC56" s="510"/>
      <c r="AD56" s="510"/>
      <c r="AE56" s="510"/>
      <c r="AF56" s="510"/>
      <c r="AG56" s="510"/>
      <c r="AH56" s="510"/>
      <c r="AI56" s="510"/>
      <c r="AJ56" s="510"/>
      <c r="AK56" s="510"/>
      <c r="AL56" s="510"/>
      <c r="AM56" s="510"/>
      <c r="AN56" s="189"/>
    </row>
    <row r="57" spans="2:40" ht="14.1" customHeight="1">
      <c r="B57" s="95"/>
      <c r="C57" s="846"/>
      <c r="D57" s="848"/>
      <c r="E57" s="124"/>
      <c r="F57" s="851"/>
      <c r="G57" s="843"/>
      <c r="H57" s="124"/>
      <c r="I57" s="84"/>
      <c r="J57" s="125"/>
      <c r="K57" s="119"/>
      <c r="L57" s="126"/>
      <c r="M57" s="447"/>
      <c r="N57" s="185"/>
      <c r="O57" s="119"/>
      <c r="P57" s="126"/>
      <c r="Q57" s="447"/>
      <c r="R57" s="447"/>
      <c r="S57" s="447"/>
      <c r="T57" s="509"/>
      <c r="U57" s="145"/>
      <c r="V57" s="156">
        <f t="shared" si="16"/>
        <v>0</v>
      </c>
      <c r="W57" s="185"/>
      <c r="X57" s="180"/>
      <c r="Y57" s="186"/>
      <c r="Z57" s="187">
        <f t="shared" si="17"/>
        <v>0</v>
      </c>
      <c r="AA57" s="188"/>
      <c r="AB57" s="510"/>
      <c r="AC57" s="510"/>
      <c r="AD57" s="510"/>
      <c r="AE57" s="510"/>
      <c r="AF57" s="510"/>
      <c r="AG57" s="510"/>
      <c r="AH57" s="510"/>
      <c r="AI57" s="510"/>
      <c r="AJ57" s="510"/>
      <c r="AK57" s="510"/>
      <c r="AL57" s="510"/>
      <c r="AM57" s="510"/>
      <c r="AN57" s="189"/>
    </row>
    <row r="58" spans="2:40" ht="14.1" customHeight="1">
      <c r="B58" s="95"/>
      <c r="C58" s="847"/>
      <c r="D58" s="849"/>
      <c r="E58" s="124"/>
      <c r="F58" s="852"/>
      <c r="G58" s="844"/>
      <c r="H58" s="124"/>
      <c r="I58" s="162"/>
      <c r="J58" s="125"/>
      <c r="K58" s="119"/>
      <c r="L58" s="126"/>
      <c r="M58" s="163"/>
      <c r="N58" s="185"/>
      <c r="O58" s="119"/>
      <c r="P58" s="126"/>
      <c r="Q58" s="163"/>
      <c r="R58" s="163"/>
      <c r="S58" s="163"/>
      <c r="T58" s="233"/>
      <c r="U58" s="145"/>
      <c r="V58" s="164">
        <f>SUM(V52:V57)</f>
        <v>0</v>
      </c>
      <c r="W58" s="185"/>
      <c r="X58" s="180"/>
      <c r="Y58" s="186"/>
      <c r="Z58" s="164">
        <f>SUM(Z52:Z57)</f>
        <v>0</v>
      </c>
      <c r="AA58" s="188"/>
      <c r="AB58" s="164">
        <f t="shared" ref="AB58:AM58" si="18">SUM(AB52:AB57)</f>
        <v>0</v>
      </c>
      <c r="AC58" s="164">
        <f t="shared" si="18"/>
        <v>0</v>
      </c>
      <c r="AD58" s="164">
        <f t="shared" si="18"/>
        <v>0</v>
      </c>
      <c r="AE58" s="164">
        <f t="shared" si="18"/>
        <v>0</v>
      </c>
      <c r="AF58" s="164">
        <f t="shared" si="18"/>
        <v>0</v>
      </c>
      <c r="AG58" s="164">
        <f t="shared" si="18"/>
        <v>0</v>
      </c>
      <c r="AH58" s="164">
        <f t="shared" si="18"/>
        <v>0</v>
      </c>
      <c r="AI58" s="164">
        <f t="shared" si="18"/>
        <v>0</v>
      </c>
      <c r="AJ58" s="164">
        <f t="shared" si="18"/>
        <v>0</v>
      </c>
      <c r="AK58" s="164">
        <f t="shared" si="18"/>
        <v>0</v>
      </c>
      <c r="AL58" s="164">
        <f t="shared" si="18"/>
        <v>0</v>
      </c>
      <c r="AM58" s="164">
        <f t="shared" si="18"/>
        <v>0</v>
      </c>
      <c r="AN58" s="189"/>
    </row>
    <row r="59" spans="2:40" ht="14.1" customHeight="1" collapsed="1">
      <c r="B59" s="95"/>
      <c r="C59" s="357"/>
      <c r="D59" s="239"/>
      <c r="E59" s="124"/>
      <c r="F59" s="367"/>
      <c r="G59" s="240"/>
      <c r="H59" s="124"/>
      <c r="I59" s="145"/>
      <c r="J59" s="125"/>
      <c r="K59" s="119"/>
      <c r="L59" s="126"/>
      <c r="M59" s="241"/>
      <c r="N59" s="185"/>
      <c r="O59" s="119"/>
      <c r="P59" s="126"/>
      <c r="Q59" s="241"/>
      <c r="R59" s="241"/>
      <c r="S59" s="241"/>
      <c r="T59" s="242"/>
      <c r="U59" s="145"/>
      <c r="V59" s="243"/>
      <c r="W59" s="185"/>
      <c r="X59" s="180"/>
      <c r="Y59" s="186"/>
      <c r="Z59" s="243"/>
      <c r="AA59" s="188"/>
      <c r="AB59" s="243"/>
      <c r="AC59" s="243"/>
      <c r="AD59" s="243"/>
      <c r="AE59" s="243"/>
      <c r="AF59" s="243"/>
      <c r="AG59" s="243"/>
      <c r="AH59" s="243"/>
      <c r="AI59" s="243"/>
      <c r="AJ59" s="243"/>
      <c r="AK59" s="243"/>
      <c r="AL59" s="243"/>
      <c r="AM59" s="243"/>
      <c r="AN59" s="189"/>
    </row>
    <row r="60" spans="2:40" ht="14.1" customHeight="1">
      <c r="B60" s="95"/>
      <c r="C60" s="357"/>
      <c r="D60" s="239"/>
      <c r="E60" s="124"/>
      <c r="F60" s="367"/>
      <c r="G60" s="240"/>
      <c r="H60" s="124"/>
      <c r="I60" s="145"/>
      <c r="J60" s="125"/>
      <c r="K60" s="119"/>
      <c r="L60" s="126"/>
      <c r="M60" s="241"/>
      <c r="N60" s="185"/>
      <c r="O60" s="119"/>
      <c r="P60" s="126"/>
      <c r="Q60" s="241"/>
      <c r="R60" s="241"/>
      <c r="S60" s="241"/>
      <c r="T60" s="242"/>
      <c r="U60" s="145"/>
      <c r="V60" s="243"/>
      <c r="W60" s="185"/>
      <c r="X60" s="180"/>
      <c r="Y60" s="186"/>
      <c r="Z60" s="243"/>
      <c r="AA60" s="188"/>
      <c r="AB60" s="243"/>
      <c r="AC60" s="243"/>
      <c r="AD60" s="243"/>
      <c r="AE60" s="243"/>
      <c r="AF60" s="243"/>
      <c r="AG60" s="243"/>
      <c r="AH60" s="243"/>
      <c r="AI60" s="243"/>
      <c r="AJ60" s="243"/>
      <c r="AK60" s="243"/>
      <c r="AL60" s="243"/>
      <c r="AM60" s="243"/>
      <c r="AN60" s="189"/>
    </row>
    <row r="61" spans="2:40" ht="14.1" customHeight="1" thickBot="1">
      <c r="B61" s="95"/>
      <c r="C61" s="357"/>
      <c r="D61" s="239"/>
      <c r="E61" s="124"/>
      <c r="F61" s="367"/>
      <c r="G61" s="240"/>
      <c r="H61" s="124"/>
      <c r="I61" s="145"/>
      <c r="J61" s="125"/>
      <c r="K61" s="119"/>
      <c r="L61" s="126"/>
      <c r="M61" s="241"/>
      <c r="N61" s="185"/>
      <c r="O61" s="119"/>
      <c r="P61" s="126"/>
      <c r="Q61" s="241"/>
      <c r="R61" s="241"/>
      <c r="S61" s="241"/>
      <c r="T61" s="242"/>
      <c r="U61" s="145"/>
      <c r="V61" s="244">
        <f>+V18+V26+V34+V42+V50+V58</f>
        <v>0</v>
      </c>
      <c r="W61" s="185"/>
      <c r="X61" s="180"/>
      <c r="Y61" s="186"/>
      <c r="Z61" s="244">
        <f>+Z18+Z26+Z34+Z42+Z50+Z58</f>
        <v>0</v>
      </c>
      <c r="AA61" s="188"/>
      <c r="AB61" s="244">
        <f t="shared" ref="AB61:AM61" si="19">+AB18+AB26+AB34+AB42+AB50+AB58</f>
        <v>0</v>
      </c>
      <c r="AC61" s="244">
        <f t="shared" si="19"/>
        <v>0</v>
      </c>
      <c r="AD61" s="244">
        <f t="shared" si="19"/>
        <v>0</v>
      </c>
      <c r="AE61" s="244">
        <f t="shared" si="19"/>
        <v>0</v>
      </c>
      <c r="AF61" s="244">
        <f t="shared" si="19"/>
        <v>0</v>
      </c>
      <c r="AG61" s="244">
        <f t="shared" si="19"/>
        <v>0</v>
      </c>
      <c r="AH61" s="244">
        <f t="shared" si="19"/>
        <v>0</v>
      </c>
      <c r="AI61" s="244">
        <f t="shared" si="19"/>
        <v>0</v>
      </c>
      <c r="AJ61" s="244">
        <f t="shared" si="19"/>
        <v>0</v>
      </c>
      <c r="AK61" s="244">
        <f t="shared" si="19"/>
        <v>0</v>
      </c>
      <c r="AL61" s="244">
        <f t="shared" si="19"/>
        <v>0</v>
      </c>
      <c r="AM61" s="244">
        <f t="shared" si="19"/>
        <v>0</v>
      </c>
      <c r="AN61" s="189"/>
    </row>
    <row r="62" spans="2:40" s="16" customFormat="1" ht="14.1" customHeight="1" thickBot="1">
      <c r="B62" s="105"/>
      <c r="C62" s="358"/>
      <c r="D62" s="98"/>
      <c r="E62" s="127"/>
      <c r="F62" s="225"/>
      <c r="G62" s="107"/>
      <c r="H62" s="127"/>
      <c r="I62" s="107"/>
      <c r="J62" s="128"/>
      <c r="K62" s="119"/>
      <c r="L62" s="129"/>
      <c r="M62" s="225"/>
      <c r="N62" s="192"/>
      <c r="O62" s="119"/>
      <c r="P62" s="129"/>
      <c r="Q62" s="225"/>
      <c r="R62" s="225"/>
      <c r="S62" s="225"/>
      <c r="T62" s="235"/>
      <c r="U62" s="107"/>
      <c r="V62" s="158"/>
      <c r="W62" s="192"/>
      <c r="X62" s="180"/>
      <c r="Y62" s="193"/>
      <c r="Z62" s="194"/>
      <c r="AA62" s="195"/>
      <c r="AB62" s="194"/>
      <c r="AC62" s="194"/>
      <c r="AD62" s="194"/>
      <c r="AE62" s="194"/>
      <c r="AF62" s="194"/>
      <c r="AG62" s="194"/>
      <c r="AH62" s="194"/>
      <c r="AI62" s="194"/>
      <c r="AJ62" s="194"/>
      <c r="AK62" s="194"/>
      <c r="AL62" s="194"/>
      <c r="AM62" s="194"/>
      <c r="AN62" s="196"/>
    </row>
    <row r="63" spans="2:40" s="16" customFormat="1" ht="14.1" customHeight="1">
      <c r="C63" s="46"/>
      <c r="D63" s="1"/>
      <c r="E63" s="130"/>
      <c r="F63" s="222"/>
      <c r="G63" s="83"/>
      <c r="H63" s="130"/>
      <c r="I63" s="83"/>
      <c r="J63" s="130"/>
      <c r="K63" s="130"/>
      <c r="L63" s="130"/>
      <c r="M63" s="222"/>
      <c r="N63" s="197"/>
      <c r="O63" s="130"/>
      <c r="P63" s="130"/>
      <c r="Q63" s="222"/>
      <c r="R63" s="222"/>
      <c r="S63" s="222"/>
      <c r="T63" s="231"/>
      <c r="U63" s="83"/>
      <c r="V63" s="154"/>
      <c r="W63" s="197"/>
      <c r="X63" s="197"/>
      <c r="Y63" s="197"/>
      <c r="Z63" s="172"/>
      <c r="AA63" s="173"/>
      <c r="AB63" s="172"/>
      <c r="AC63" s="172"/>
      <c r="AD63" s="172"/>
      <c r="AE63" s="172"/>
      <c r="AF63" s="172"/>
      <c r="AG63" s="172"/>
      <c r="AH63" s="172"/>
      <c r="AI63" s="172"/>
      <c r="AJ63" s="172"/>
      <c r="AK63" s="172"/>
      <c r="AL63" s="172"/>
      <c r="AM63" s="172"/>
      <c r="AN63" s="170"/>
    </row>
    <row r="64" spans="2:40" s="16" customFormat="1" ht="14.1" customHeight="1">
      <c r="C64" s="46"/>
      <c r="D64" s="1"/>
      <c r="E64" s="130"/>
      <c r="F64" s="222"/>
      <c r="G64" s="83"/>
      <c r="H64" s="130"/>
      <c r="I64" s="83"/>
      <c r="J64" s="130"/>
      <c r="K64" s="130"/>
      <c r="L64" s="130"/>
      <c r="M64" s="222"/>
      <c r="N64" s="197"/>
      <c r="O64" s="130"/>
      <c r="P64" s="130"/>
      <c r="Q64" s="222"/>
      <c r="R64" s="222"/>
      <c r="S64" s="222"/>
      <c r="T64" s="231"/>
      <c r="U64" s="83"/>
      <c r="V64" s="154"/>
      <c r="W64" s="197"/>
      <c r="X64" s="197"/>
      <c r="Y64" s="197"/>
      <c r="Z64" s="172"/>
      <c r="AA64" s="173"/>
      <c r="AB64" s="172"/>
      <c r="AC64" s="172"/>
      <c r="AD64" s="172"/>
      <c r="AE64" s="172"/>
      <c r="AF64" s="172"/>
      <c r="AG64" s="172"/>
      <c r="AH64" s="172"/>
      <c r="AI64" s="172"/>
      <c r="AJ64" s="172"/>
      <c r="AK64" s="172"/>
      <c r="AL64" s="172"/>
      <c r="AM64" s="172"/>
      <c r="AN64" s="170"/>
    </row>
    <row r="65" spans="2:40" s="16" customFormat="1" ht="14.1" customHeight="1" thickBot="1">
      <c r="C65" s="46"/>
      <c r="D65" s="1"/>
      <c r="E65" s="130"/>
      <c r="F65" s="222"/>
      <c r="G65" s="83"/>
      <c r="H65" s="130"/>
      <c r="I65" s="83"/>
      <c r="J65" s="130"/>
      <c r="K65" s="130"/>
      <c r="L65" s="130"/>
      <c r="M65" s="222"/>
      <c r="N65" s="197"/>
      <c r="O65" s="130"/>
      <c r="P65" s="130"/>
      <c r="Q65" s="222"/>
      <c r="R65" s="222"/>
      <c r="S65" s="222"/>
      <c r="T65" s="231"/>
      <c r="U65" s="83"/>
      <c r="V65" s="154"/>
      <c r="W65" s="197"/>
      <c r="X65" s="197"/>
      <c r="Y65" s="197"/>
      <c r="Z65" s="172"/>
      <c r="AA65" s="173"/>
      <c r="AB65" s="172"/>
      <c r="AC65" s="172"/>
      <c r="AD65" s="172"/>
      <c r="AE65" s="172"/>
      <c r="AF65" s="172"/>
      <c r="AG65" s="172"/>
      <c r="AH65" s="172"/>
      <c r="AI65" s="172"/>
      <c r="AJ65" s="172"/>
      <c r="AK65" s="172"/>
      <c r="AL65" s="172"/>
      <c r="AM65" s="172"/>
      <c r="AN65" s="170"/>
    </row>
    <row r="66" spans="2:40" ht="14.1" customHeight="1">
      <c r="B66" s="245"/>
      <c r="C66" s="252"/>
      <c r="D66" s="108"/>
      <c r="E66" s="131"/>
      <c r="F66" s="252"/>
      <c r="G66" s="246"/>
      <c r="H66" s="131"/>
      <c r="I66" s="246"/>
      <c r="J66" s="132"/>
      <c r="K66" s="119"/>
      <c r="L66" s="133"/>
      <c r="M66" s="252"/>
      <c r="N66" s="198"/>
      <c r="O66" s="119"/>
      <c r="P66" s="133"/>
      <c r="Q66" s="252"/>
      <c r="R66" s="252"/>
      <c r="S66" s="252"/>
      <c r="T66" s="253"/>
      <c r="U66" s="246"/>
      <c r="V66" s="254"/>
      <c r="W66" s="198"/>
      <c r="X66" s="180"/>
      <c r="Y66" s="199"/>
      <c r="Z66" s="200"/>
      <c r="AA66" s="201"/>
      <c r="AB66" s="200"/>
      <c r="AC66" s="200"/>
      <c r="AD66" s="200"/>
      <c r="AE66" s="200"/>
      <c r="AF66" s="200"/>
      <c r="AG66" s="200"/>
      <c r="AH66" s="200"/>
      <c r="AI66" s="200"/>
      <c r="AJ66" s="200"/>
      <c r="AK66" s="200"/>
      <c r="AL66" s="200"/>
      <c r="AM66" s="200"/>
      <c r="AN66" s="202"/>
    </row>
    <row r="67" spans="2:40" ht="14.1" customHeight="1">
      <c r="B67" s="109"/>
      <c r="C67" s="845">
        <v>1.2</v>
      </c>
      <c r="D67" s="842"/>
      <c r="E67" s="134"/>
      <c r="F67" s="850" t="s">
        <v>23</v>
      </c>
      <c r="G67" s="842"/>
      <c r="H67" s="134"/>
      <c r="I67" s="84"/>
      <c r="J67" s="135"/>
      <c r="K67" s="119"/>
      <c r="L67" s="136"/>
      <c r="M67" s="447"/>
      <c r="N67" s="203"/>
      <c r="O67" s="119"/>
      <c r="P67" s="136"/>
      <c r="Q67" s="447"/>
      <c r="R67" s="447"/>
      <c r="S67" s="447"/>
      <c r="T67" s="509"/>
      <c r="U67" s="250"/>
      <c r="V67" s="156">
        <f t="shared" ref="V67:V72" si="20">+S67*T67</f>
        <v>0</v>
      </c>
      <c r="W67" s="203"/>
      <c r="X67" s="180"/>
      <c r="Y67" s="204"/>
      <c r="Z67" s="187">
        <f t="shared" ref="Z67:Z72" si="21">+SUM(AB67:AM67)</f>
        <v>0</v>
      </c>
      <c r="AA67" s="205"/>
      <c r="AB67" s="510"/>
      <c r="AC67" s="510"/>
      <c r="AD67" s="510"/>
      <c r="AE67" s="510"/>
      <c r="AF67" s="510"/>
      <c r="AG67" s="510"/>
      <c r="AH67" s="510"/>
      <c r="AI67" s="510"/>
      <c r="AJ67" s="510"/>
      <c r="AK67" s="510"/>
      <c r="AL67" s="510"/>
      <c r="AM67" s="510"/>
      <c r="AN67" s="206"/>
    </row>
    <row r="68" spans="2:40" ht="14.1" customHeight="1">
      <c r="B68" s="109"/>
      <c r="C68" s="846"/>
      <c r="D68" s="848"/>
      <c r="E68" s="134"/>
      <c r="F68" s="851"/>
      <c r="G68" s="843"/>
      <c r="H68" s="134"/>
      <c r="I68" s="84"/>
      <c r="J68" s="135"/>
      <c r="K68" s="119"/>
      <c r="L68" s="136"/>
      <c r="M68" s="447"/>
      <c r="N68" s="203"/>
      <c r="O68" s="119"/>
      <c r="P68" s="136"/>
      <c r="Q68" s="447"/>
      <c r="R68" s="447"/>
      <c r="S68" s="447"/>
      <c r="T68" s="509"/>
      <c r="U68" s="250"/>
      <c r="V68" s="156">
        <f t="shared" si="20"/>
        <v>0</v>
      </c>
      <c r="W68" s="203"/>
      <c r="X68" s="180"/>
      <c r="Y68" s="204"/>
      <c r="Z68" s="187">
        <f t="shared" si="21"/>
        <v>0</v>
      </c>
      <c r="AA68" s="205"/>
      <c r="AB68" s="510"/>
      <c r="AC68" s="510"/>
      <c r="AD68" s="510"/>
      <c r="AE68" s="510"/>
      <c r="AF68" s="510"/>
      <c r="AG68" s="510"/>
      <c r="AH68" s="510"/>
      <c r="AI68" s="510"/>
      <c r="AJ68" s="510"/>
      <c r="AK68" s="510"/>
      <c r="AL68" s="510"/>
      <c r="AM68" s="510"/>
      <c r="AN68" s="206"/>
    </row>
    <row r="69" spans="2:40" ht="14.1" customHeight="1">
      <c r="B69" s="109"/>
      <c r="C69" s="846"/>
      <c r="D69" s="848"/>
      <c r="E69" s="134"/>
      <c r="F69" s="851"/>
      <c r="G69" s="843"/>
      <c r="H69" s="134"/>
      <c r="I69" s="84"/>
      <c r="J69" s="135"/>
      <c r="K69" s="119"/>
      <c r="L69" s="136"/>
      <c r="M69" s="447"/>
      <c r="N69" s="203"/>
      <c r="O69" s="119"/>
      <c r="P69" s="136"/>
      <c r="Q69" s="447"/>
      <c r="R69" s="447"/>
      <c r="S69" s="447"/>
      <c r="T69" s="509"/>
      <c r="U69" s="250"/>
      <c r="V69" s="156">
        <f t="shared" si="20"/>
        <v>0</v>
      </c>
      <c r="W69" s="203"/>
      <c r="X69" s="180"/>
      <c r="Y69" s="204"/>
      <c r="Z69" s="187">
        <f t="shared" si="21"/>
        <v>0</v>
      </c>
      <c r="AA69" s="205"/>
      <c r="AB69" s="510"/>
      <c r="AC69" s="510"/>
      <c r="AD69" s="510"/>
      <c r="AE69" s="510"/>
      <c r="AF69" s="510"/>
      <c r="AG69" s="510"/>
      <c r="AH69" s="510"/>
      <c r="AI69" s="510"/>
      <c r="AJ69" s="510"/>
      <c r="AK69" s="510"/>
      <c r="AL69" s="510"/>
      <c r="AM69" s="510"/>
      <c r="AN69" s="206"/>
    </row>
    <row r="70" spans="2:40" ht="14.1" customHeight="1">
      <c r="B70" s="109"/>
      <c r="C70" s="846"/>
      <c r="D70" s="848"/>
      <c r="E70" s="134"/>
      <c r="F70" s="851"/>
      <c r="G70" s="843"/>
      <c r="H70" s="134"/>
      <c r="I70" s="84"/>
      <c r="J70" s="135"/>
      <c r="K70" s="119"/>
      <c r="L70" s="136"/>
      <c r="M70" s="447"/>
      <c r="N70" s="203"/>
      <c r="O70" s="119"/>
      <c r="P70" s="136"/>
      <c r="Q70" s="447"/>
      <c r="R70" s="447"/>
      <c r="S70" s="447"/>
      <c r="T70" s="509"/>
      <c r="U70" s="250"/>
      <c r="V70" s="156">
        <f t="shared" si="20"/>
        <v>0</v>
      </c>
      <c r="W70" s="203"/>
      <c r="X70" s="180"/>
      <c r="Y70" s="204"/>
      <c r="Z70" s="187">
        <f t="shared" si="21"/>
        <v>0</v>
      </c>
      <c r="AA70" s="205"/>
      <c r="AB70" s="510"/>
      <c r="AC70" s="510"/>
      <c r="AD70" s="510"/>
      <c r="AE70" s="510"/>
      <c r="AF70" s="510"/>
      <c r="AG70" s="510"/>
      <c r="AH70" s="510"/>
      <c r="AI70" s="510"/>
      <c r="AJ70" s="510"/>
      <c r="AK70" s="510"/>
      <c r="AL70" s="510"/>
      <c r="AM70" s="510"/>
      <c r="AN70" s="206"/>
    </row>
    <row r="71" spans="2:40" ht="14.1" customHeight="1">
      <c r="B71" s="109"/>
      <c r="C71" s="846"/>
      <c r="D71" s="848"/>
      <c r="E71" s="134"/>
      <c r="F71" s="851"/>
      <c r="G71" s="843"/>
      <c r="H71" s="134"/>
      <c r="I71" s="84"/>
      <c r="J71" s="135"/>
      <c r="K71" s="119"/>
      <c r="L71" s="136"/>
      <c r="M71" s="447"/>
      <c r="N71" s="203"/>
      <c r="O71" s="119"/>
      <c r="P71" s="136"/>
      <c r="Q71" s="447"/>
      <c r="R71" s="447"/>
      <c r="S71" s="447"/>
      <c r="T71" s="509"/>
      <c r="U71" s="250"/>
      <c r="V71" s="156">
        <f t="shared" si="20"/>
        <v>0</v>
      </c>
      <c r="W71" s="203"/>
      <c r="X71" s="180"/>
      <c r="Y71" s="204"/>
      <c r="Z71" s="187">
        <f t="shared" si="21"/>
        <v>0</v>
      </c>
      <c r="AA71" s="205"/>
      <c r="AB71" s="510"/>
      <c r="AC71" s="510"/>
      <c r="AD71" s="510"/>
      <c r="AE71" s="510"/>
      <c r="AF71" s="510"/>
      <c r="AG71" s="510"/>
      <c r="AH71" s="510"/>
      <c r="AI71" s="510"/>
      <c r="AJ71" s="510"/>
      <c r="AK71" s="510"/>
      <c r="AL71" s="510"/>
      <c r="AM71" s="510"/>
      <c r="AN71" s="206"/>
    </row>
    <row r="72" spans="2:40" ht="14.1" customHeight="1">
      <c r="B72" s="109"/>
      <c r="C72" s="846"/>
      <c r="D72" s="848"/>
      <c r="E72" s="134"/>
      <c r="F72" s="851"/>
      <c r="G72" s="843"/>
      <c r="H72" s="134"/>
      <c r="I72" s="84"/>
      <c r="J72" s="135"/>
      <c r="K72" s="119"/>
      <c r="L72" s="136"/>
      <c r="M72" s="447"/>
      <c r="N72" s="203"/>
      <c r="O72" s="119"/>
      <c r="P72" s="136"/>
      <c r="Q72" s="447"/>
      <c r="R72" s="447"/>
      <c r="S72" s="447"/>
      <c r="T72" s="509"/>
      <c r="U72" s="250"/>
      <c r="V72" s="156">
        <f t="shared" si="20"/>
        <v>0</v>
      </c>
      <c r="W72" s="203"/>
      <c r="X72" s="180"/>
      <c r="Y72" s="204"/>
      <c r="Z72" s="187">
        <f t="shared" si="21"/>
        <v>0</v>
      </c>
      <c r="AA72" s="205"/>
      <c r="AB72" s="510"/>
      <c r="AC72" s="510"/>
      <c r="AD72" s="510"/>
      <c r="AE72" s="510"/>
      <c r="AF72" s="510"/>
      <c r="AG72" s="510"/>
      <c r="AH72" s="510"/>
      <c r="AI72" s="510"/>
      <c r="AJ72" s="510"/>
      <c r="AK72" s="510"/>
      <c r="AL72" s="510"/>
      <c r="AM72" s="510"/>
      <c r="AN72" s="206"/>
    </row>
    <row r="73" spans="2:40" ht="14.1" customHeight="1">
      <c r="B73" s="109"/>
      <c r="C73" s="846"/>
      <c r="D73" s="848"/>
      <c r="E73" s="134"/>
      <c r="F73" s="852"/>
      <c r="G73" s="844"/>
      <c r="H73" s="134"/>
      <c r="I73" s="162"/>
      <c r="J73" s="135"/>
      <c r="K73" s="119"/>
      <c r="L73" s="136"/>
      <c r="M73" s="163"/>
      <c r="N73" s="203"/>
      <c r="O73" s="119"/>
      <c r="P73" s="136"/>
      <c r="Q73" s="163"/>
      <c r="R73" s="163"/>
      <c r="S73" s="163"/>
      <c r="T73" s="233"/>
      <c r="U73" s="250"/>
      <c r="V73" s="164">
        <f>SUM(V67:V72)</f>
        <v>0</v>
      </c>
      <c r="W73" s="203"/>
      <c r="X73" s="180"/>
      <c r="Y73" s="204"/>
      <c r="Z73" s="164">
        <f>SUM(Z67:Z72)</f>
        <v>0</v>
      </c>
      <c r="AA73" s="205"/>
      <c r="AB73" s="164">
        <f t="shared" ref="AB73:AM73" si="22">SUM(AB67:AB72)</f>
        <v>0</v>
      </c>
      <c r="AC73" s="164">
        <f t="shared" si="22"/>
        <v>0</v>
      </c>
      <c r="AD73" s="164">
        <f t="shared" si="22"/>
        <v>0</v>
      </c>
      <c r="AE73" s="164">
        <f t="shared" si="22"/>
        <v>0</v>
      </c>
      <c r="AF73" s="164">
        <f t="shared" si="22"/>
        <v>0</v>
      </c>
      <c r="AG73" s="164">
        <f t="shared" si="22"/>
        <v>0</v>
      </c>
      <c r="AH73" s="164">
        <f t="shared" si="22"/>
        <v>0</v>
      </c>
      <c r="AI73" s="164">
        <f t="shared" si="22"/>
        <v>0</v>
      </c>
      <c r="AJ73" s="164">
        <f t="shared" si="22"/>
        <v>0</v>
      </c>
      <c r="AK73" s="164">
        <f t="shared" si="22"/>
        <v>0</v>
      </c>
      <c r="AL73" s="164">
        <f t="shared" si="22"/>
        <v>0</v>
      </c>
      <c r="AM73" s="164">
        <f t="shared" si="22"/>
        <v>0</v>
      </c>
      <c r="AN73" s="206"/>
    </row>
    <row r="74" spans="2:40" ht="8.1" customHeight="1">
      <c r="B74" s="109"/>
      <c r="C74" s="846"/>
      <c r="D74" s="848"/>
      <c r="E74" s="134"/>
      <c r="F74" s="226"/>
      <c r="G74" s="110"/>
      <c r="H74" s="134"/>
      <c r="I74" s="110"/>
      <c r="J74" s="135"/>
      <c r="K74" s="119"/>
      <c r="L74" s="136"/>
      <c r="M74" s="226"/>
      <c r="N74" s="203"/>
      <c r="O74" s="119"/>
      <c r="P74" s="136"/>
      <c r="Q74" s="226"/>
      <c r="R74" s="226"/>
      <c r="S74" s="226"/>
      <c r="T74" s="236"/>
      <c r="U74" s="110"/>
      <c r="V74" s="159"/>
      <c r="W74" s="203"/>
      <c r="X74" s="180"/>
      <c r="Y74" s="204"/>
      <c r="Z74" s="207"/>
      <c r="AA74" s="208"/>
      <c r="AB74" s="207"/>
      <c r="AC74" s="207"/>
      <c r="AD74" s="207"/>
      <c r="AE74" s="207"/>
      <c r="AF74" s="207"/>
      <c r="AG74" s="207"/>
      <c r="AH74" s="207"/>
      <c r="AI74" s="207"/>
      <c r="AJ74" s="207"/>
      <c r="AK74" s="207"/>
      <c r="AL74" s="207"/>
      <c r="AM74" s="207"/>
      <c r="AN74" s="206"/>
    </row>
    <row r="75" spans="2:40" ht="14.1" customHeight="1">
      <c r="B75" s="109"/>
      <c r="C75" s="846"/>
      <c r="D75" s="848"/>
      <c r="E75" s="134"/>
      <c r="F75" s="850" t="s">
        <v>24</v>
      </c>
      <c r="G75" s="842"/>
      <c r="H75" s="134"/>
      <c r="I75" s="84"/>
      <c r="J75" s="135"/>
      <c r="K75" s="119"/>
      <c r="L75" s="136"/>
      <c r="M75" s="447"/>
      <c r="N75" s="203"/>
      <c r="O75" s="119"/>
      <c r="P75" s="136"/>
      <c r="Q75" s="447"/>
      <c r="R75" s="447"/>
      <c r="S75" s="447"/>
      <c r="T75" s="509"/>
      <c r="U75" s="250"/>
      <c r="V75" s="156">
        <f t="shared" ref="V75:V80" si="23">+S75*T75</f>
        <v>0</v>
      </c>
      <c r="W75" s="203"/>
      <c r="X75" s="180"/>
      <c r="Y75" s="204"/>
      <c r="Z75" s="187">
        <f t="shared" ref="Z75:Z80" si="24">+SUM(AB75:AM75)</f>
        <v>0</v>
      </c>
      <c r="AA75" s="205"/>
      <c r="AB75" s="510"/>
      <c r="AC75" s="510"/>
      <c r="AD75" s="510"/>
      <c r="AE75" s="510"/>
      <c r="AF75" s="510"/>
      <c r="AG75" s="510"/>
      <c r="AH75" s="510"/>
      <c r="AI75" s="510"/>
      <c r="AJ75" s="510"/>
      <c r="AK75" s="510"/>
      <c r="AL75" s="510"/>
      <c r="AM75" s="510"/>
      <c r="AN75" s="206"/>
    </row>
    <row r="76" spans="2:40" ht="14.1" customHeight="1">
      <c r="B76" s="109"/>
      <c r="C76" s="846"/>
      <c r="D76" s="848"/>
      <c r="E76" s="134"/>
      <c r="F76" s="851"/>
      <c r="G76" s="843"/>
      <c r="H76" s="134"/>
      <c r="I76" s="84"/>
      <c r="J76" s="135"/>
      <c r="K76" s="119"/>
      <c r="L76" s="136"/>
      <c r="M76" s="447"/>
      <c r="N76" s="203"/>
      <c r="O76" s="119"/>
      <c r="P76" s="136"/>
      <c r="Q76" s="447"/>
      <c r="R76" s="447"/>
      <c r="S76" s="447"/>
      <c r="T76" s="509"/>
      <c r="U76" s="250"/>
      <c r="V76" s="156">
        <f t="shared" si="23"/>
        <v>0</v>
      </c>
      <c r="W76" s="203"/>
      <c r="X76" s="180"/>
      <c r="Y76" s="204"/>
      <c r="Z76" s="187">
        <f t="shared" si="24"/>
        <v>0</v>
      </c>
      <c r="AA76" s="205"/>
      <c r="AB76" s="510"/>
      <c r="AC76" s="510"/>
      <c r="AD76" s="510"/>
      <c r="AE76" s="510"/>
      <c r="AF76" s="510"/>
      <c r="AG76" s="510"/>
      <c r="AH76" s="510"/>
      <c r="AI76" s="510"/>
      <c r="AJ76" s="510"/>
      <c r="AK76" s="510"/>
      <c r="AL76" s="510"/>
      <c r="AM76" s="510"/>
      <c r="AN76" s="206"/>
    </row>
    <row r="77" spans="2:40" ht="14.1" customHeight="1">
      <c r="B77" s="109"/>
      <c r="C77" s="846"/>
      <c r="D77" s="848"/>
      <c r="E77" s="134"/>
      <c r="F77" s="851"/>
      <c r="G77" s="843"/>
      <c r="H77" s="134"/>
      <c r="I77" s="84"/>
      <c r="J77" s="135"/>
      <c r="K77" s="119"/>
      <c r="L77" s="136"/>
      <c r="M77" s="447"/>
      <c r="N77" s="203"/>
      <c r="O77" s="119"/>
      <c r="P77" s="136"/>
      <c r="Q77" s="447"/>
      <c r="R77" s="447"/>
      <c r="S77" s="447"/>
      <c r="T77" s="509"/>
      <c r="U77" s="250"/>
      <c r="V77" s="156">
        <f t="shared" si="23"/>
        <v>0</v>
      </c>
      <c r="W77" s="203"/>
      <c r="X77" s="180"/>
      <c r="Y77" s="204"/>
      <c r="Z77" s="187">
        <f t="shared" si="24"/>
        <v>0</v>
      </c>
      <c r="AA77" s="205"/>
      <c r="AB77" s="510"/>
      <c r="AC77" s="510"/>
      <c r="AD77" s="510"/>
      <c r="AE77" s="510"/>
      <c r="AF77" s="510"/>
      <c r="AG77" s="510"/>
      <c r="AH77" s="510"/>
      <c r="AI77" s="510"/>
      <c r="AJ77" s="510"/>
      <c r="AK77" s="510"/>
      <c r="AL77" s="510"/>
      <c r="AM77" s="510"/>
      <c r="AN77" s="206"/>
    </row>
    <row r="78" spans="2:40" ht="14.1" customHeight="1">
      <c r="B78" s="109"/>
      <c r="C78" s="846"/>
      <c r="D78" s="848"/>
      <c r="E78" s="134"/>
      <c r="F78" s="851"/>
      <c r="G78" s="843"/>
      <c r="H78" s="134"/>
      <c r="I78" s="84"/>
      <c r="J78" s="135"/>
      <c r="K78" s="119"/>
      <c r="L78" s="136"/>
      <c r="M78" s="447"/>
      <c r="N78" s="203"/>
      <c r="O78" s="119"/>
      <c r="P78" s="136"/>
      <c r="Q78" s="447"/>
      <c r="R78" s="447"/>
      <c r="S78" s="447"/>
      <c r="T78" s="509"/>
      <c r="U78" s="250"/>
      <c r="V78" s="156">
        <f t="shared" si="23"/>
        <v>0</v>
      </c>
      <c r="W78" s="203"/>
      <c r="X78" s="180"/>
      <c r="Y78" s="204"/>
      <c r="Z78" s="187">
        <f t="shared" si="24"/>
        <v>0</v>
      </c>
      <c r="AA78" s="205"/>
      <c r="AB78" s="510"/>
      <c r="AC78" s="510"/>
      <c r="AD78" s="510"/>
      <c r="AE78" s="510"/>
      <c r="AF78" s="510"/>
      <c r="AG78" s="510"/>
      <c r="AH78" s="510"/>
      <c r="AI78" s="510"/>
      <c r="AJ78" s="510"/>
      <c r="AK78" s="510"/>
      <c r="AL78" s="510"/>
      <c r="AM78" s="510"/>
      <c r="AN78" s="206"/>
    </row>
    <row r="79" spans="2:40" ht="14.1" customHeight="1">
      <c r="B79" s="109"/>
      <c r="C79" s="846"/>
      <c r="D79" s="848"/>
      <c r="E79" s="134"/>
      <c r="F79" s="851"/>
      <c r="G79" s="843"/>
      <c r="H79" s="134"/>
      <c r="I79" s="84"/>
      <c r="J79" s="135"/>
      <c r="K79" s="119"/>
      <c r="L79" s="136"/>
      <c r="M79" s="447"/>
      <c r="N79" s="203"/>
      <c r="O79" s="119"/>
      <c r="P79" s="136"/>
      <c r="Q79" s="447"/>
      <c r="R79" s="447"/>
      <c r="S79" s="447"/>
      <c r="T79" s="509"/>
      <c r="U79" s="250"/>
      <c r="V79" s="156">
        <f t="shared" si="23"/>
        <v>0</v>
      </c>
      <c r="W79" s="203"/>
      <c r="X79" s="180"/>
      <c r="Y79" s="204"/>
      <c r="Z79" s="187">
        <f t="shared" si="24"/>
        <v>0</v>
      </c>
      <c r="AA79" s="205"/>
      <c r="AB79" s="510"/>
      <c r="AC79" s="510"/>
      <c r="AD79" s="510"/>
      <c r="AE79" s="510"/>
      <c r="AF79" s="510"/>
      <c r="AG79" s="510"/>
      <c r="AH79" s="510"/>
      <c r="AI79" s="510"/>
      <c r="AJ79" s="510"/>
      <c r="AK79" s="510"/>
      <c r="AL79" s="510"/>
      <c r="AM79" s="510"/>
      <c r="AN79" s="206"/>
    </row>
    <row r="80" spans="2:40" ht="14.1" customHeight="1">
      <c r="B80" s="109"/>
      <c r="C80" s="846"/>
      <c r="D80" s="848"/>
      <c r="E80" s="134"/>
      <c r="F80" s="851"/>
      <c r="G80" s="843"/>
      <c r="H80" s="134"/>
      <c r="I80" s="84"/>
      <c r="J80" s="135"/>
      <c r="K80" s="119"/>
      <c r="L80" s="136"/>
      <c r="M80" s="447"/>
      <c r="N80" s="203"/>
      <c r="O80" s="119"/>
      <c r="P80" s="136"/>
      <c r="Q80" s="447"/>
      <c r="R80" s="447"/>
      <c r="S80" s="447"/>
      <c r="T80" s="509"/>
      <c r="U80" s="250"/>
      <c r="V80" s="156">
        <f t="shared" si="23"/>
        <v>0</v>
      </c>
      <c r="W80" s="203"/>
      <c r="X80" s="180"/>
      <c r="Y80" s="204"/>
      <c r="Z80" s="187">
        <f t="shared" si="24"/>
        <v>0</v>
      </c>
      <c r="AA80" s="205"/>
      <c r="AB80" s="510"/>
      <c r="AC80" s="510"/>
      <c r="AD80" s="510"/>
      <c r="AE80" s="510"/>
      <c r="AF80" s="510"/>
      <c r="AG80" s="510"/>
      <c r="AH80" s="510"/>
      <c r="AI80" s="510"/>
      <c r="AJ80" s="510"/>
      <c r="AK80" s="510"/>
      <c r="AL80" s="510"/>
      <c r="AM80" s="510"/>
      <c r="AN80" s="206"/>
    </row>
    <row r="81" spans="2:40" ht="14.1" customHeight="1">
      <c r="B81" s="109"/>
      <c r="C81" s="846"/>
      <c r="D81" s="848"/>
      <c r="E81" s="134"/>
      <c r="F81" s="852"/>
      <c r="G81" s="844"/>
      <c r="H81" s="134"/>
      <c r="I81" s="162"/>
      <c r="J81" s="135"/>
      <c r="K81" s="119"/>
      <c r="L81" s="136"/>
      <c r="M81" s="163"/>
      <c r="N81" s="203"/>
      <c r="O81" s="119"/>
      <c r="P81" s="136"/>
      <c r="Q81" s="163"/>
      <c r="R81" s="163"/>
      <c r="S81" s="163"/>
      <c r="T81" s="233"/>
      <c r="U81" s="250"/>
      <c r="V81" s="164">
        <f>SUM(V75:V80)</f>
        <v>0</v>
      </c>
      <c r="W81" s="203"/>
      <c r="X81" s="180"/>
      <c r="Y81" s="204"/>
      <c r="Z81" s="164">
        <f>SUM(Z75:Z80)</f>
        <v>0</v>
      </c>
      <c r="AA81" s="205"/>
      <c r="AB81" s="164">
        <f t="shared" ref="AB81:AM81" si="25">SUM(AB75:AB80)</f>
        <v>0</v>
      </c>
      <c r="AC81" s="164">
        <f t="shared" si="25"/>
        <v>0</v>
      </c>
      <c r="AD81" s="164">
        <f t="shared" si="25"/>
        <v>0</v>
      </c>
      <c r="AE81" s="164">
        <f t="shared" si="25"/>
        <v>0</v>
      </c>
      <c r="AF81" s="164">
        <f t="shared" si="25"/>
        <v>0</v>
      </c>
      <c r="AG81" s="164">
        <f t="shared" si="25"/>
        <v>0</v>
      </c>
      <c r="AH81" s="164">
        <f t="shared" si="25"/>
        <v>0</v>
      </c>
      <c r="AI81" s="164">
        <f t="shared" si="25"/>
        <v>0</v>
      </c>
      <c r="AJ81" s="164">
        <f t="shared" si="25"/>
        <v>0</v>
      </c>
      <c r="AK81" s="164">
        <f t="shared" si="25"/>
        <v>0</v>
      </c>
      <c r="AL81" s="164">
        <f t="shared" si="25"/>
        <v>0</v>
      </c>
      <c r="AM81" s="164">
        <f t="shared" si="25"/>
        <v>0</v>
      </c>
      <c r="AN81" s="206"/>
    </row>
    <row r="82" spans="2:40" ht="8.1" customHeight="1">
      <c r="B82" s="109"/>
      <c r="C82" s="846"/>
      <c r="D82" s="848"/>
      <c r="E82" s="134"/>
      <c r="F82" s="226"/>
      <c r="G82" s="110"/>
      <c r="H82" s="134"/>
      <c r="I82" s="110"/>
      <c r="J82" s="135"/>
      <c r="K82" s="119"/>
      <c r="L82" s="136"/>
      <c r="M82" s="226"/>
      <c r="N82" s="203"/>
      <c r="O82" s="119"/>
      <c r="P82" s="136"/>
      <c r="Q82" s="226"/>
      <c r="R82" s="226"/>
      <c r="S82" s="226"/>
      <c r="T82" s="236"/>
      <c r="U82" s="110"/>
      <c r="V82" s="159"/>
      <c r="W82" s="203"/>
      <c r="X82" s="180"/>
      <c r="Y82" s="204"/>
      <c r="Z82" s="207"/>
      <c r="AA82" s="208"/>
      <c r="AB82" s="207"/>
      <c r="AC82" s="207"/>
      <c r="AD82" s="207"/>
      <c r="AE82" s="207"/>
      <c r="AF82" s="207"/>
      <c r="AG82" s="207"/>
      <c r="AH82" s="207"/>
      <c r="AI82" s="207"/>
      <c r="AJ82" s="207"/>
      <c r="AK82" s="207"/>
      <c r="AL82" s="207"/>
      <c r="AM82" s="207"/>
      <c r="AN82" s="206"/>
    </row>
    <row r="83" spans="2:40" ht="14.1" customHeight="1">
      <c r="B83" s="109"/>
      <c r="C83" s="846"/>
      <c r="D83" s="848"/>
      <c r="E83" s="134"/>
      <c r="F83" s="850" t="s">
        <v>25</v>
      </c>
      <c r="G83" s="842"/>
      <c r="H83" s="134"/>
      <c r="I83" s="84"/>
      <c r="J83" s="135"/>
      <c r="K83" s="119"/>
      <c r="L83" s="136"/>
      <c r="M83" s="447"/>
      <c r="N83" s="203"/>
      <c r="O83" s="119"/>
      <c r="P83" s="136"/>
      <c r="Q83" s="447"/>
      <c r="R83" s="447"/>
      <c r="S83" s="447"/>
      <c r="T83" s="509"/>
      <c r="U83" s="250"/>
      <c r="V83" s="156">
        <f t="shared" ref="V83:V88" si="26">+S83*T83</f>
        <v>0</v>
      </c>
      <c r="W83" s="203"/>
      <c r="X83" s="180"/>
      <c r="Y83" s="204"/>
      <c r="Z83" s="187">
        <f t="shared" ref="Z83:Z88" si="27">+SUM(AB83:AM83)</f>
        <v>0</v>
      </c>
      <c r="AA83" s="205"/>
      <c r="AB83" s="510"/>
      <c r="AC83" s="510"/>
      <c r="AD83" s="510"/>
      <c r="AE83" s="510"/>
      <c r="AF83" s="510"/>
      <c r="AG83" s="510"/>
      <c r="AH83" s="510"/>
      <c r="AI83" s="510"/>
      <c r="AJ83" s="510"/>
      <c r="AK83" s="510"/>
      <c r="AL83" s="510"/>
      <c r="AM83" s="510"/>
      <c r="AN83" s="206"/>
    </row>
    <row r="84" spans="2:40" ht="14.1" customHeight="1">
      <c r="B84" s="109"/>
      <c r="C84" s="846"/>
      <c r="D84" s="848"/>
      <c r="E84" s="134"/>
      <c r="F84" s="851"/>
      <c r="G84" s="843"/>
      <c r="H84" s="134"/>
      <c r="I84" s="84"/>
      <c r="J84" s="135"/>
      <c r="K84" s="119"/>
      <c r="L84" s="136"/>
      <c r="M84" s="447"/>
      <c r="N84" s="203"/>
      <c r="O84" s="119"/>
      <c r="P84" s="136"/>
      <c r="Q84" s="447"/>
      <c r="R84" s="447"/>
      <c r="S84" s="447"/>
      <c r="T84" s="509"/>
      <c r="U84" s="250"/>
      <c r="V84" s="156">
        <f t="shared" si="26"/>
        <v>0</v>
      </c>
      <c r="W84" s="203"/>
      <c r="X84" s="180"/>
      <c r="Y84" s="204"/>
      <c r="Z84" s="187">
        <f t="shared" si="27"/>
        <v>0</v>
      </c>
      <c r="AA84" s="205"/>
      <c r="AB84" s="510"/>
      <c r="AC84" s="510"/>
      <c r="AD84" s="510"/>
      <c r="AE84" s="510"/>
      <c r="AF84" s="510"/>
      <c r="AG84" s="510"/>
      <c r="AH84" s="510"/>
      <c r="AI84" s="510"/>
      <c r="AJ84" s="510"/>
      <c r="AK84" s="510"/>
      <c r="AL84" s="510"/>
      <c r="AM84" s="510"/>
      <c r="AN84" s="206"/>
    </row>
    <row r="85" spans="2:40" ht="14.1" customHeight="1">
      <c r="B85" s="109"/>
      <c r="C85" s="846"/>
      <c r="D85" s="848"/>
      <c r="E85" s="134"/>
      <c r="F85" s="851"/>
      <c r="G85" s="843"/>
      <c r="H85" s="134"/>
      <c r="I85" s="84"/>
      <c r="J85" s="135"/>
      <c r="K85" s="119"/>
      <c r="L85" s="136"/>
      <c r="M85" s="447"/>
      <c r="N85" s="203"/>
      <c r="O85" s="119"/>
      <c r="P85" s="136"/>
      <c r="Q85" s="447"/>
      <c r="R85" s="447"/>
      <c r="S85" s="447"/>
      <c r="T85" s="509"/>
      <c r="U85" s="250"/>
      <c r="V85" s="156">
        <f t="shared" si="26"/>
        <v>0</v>
      </c>
      <c r="W85" s="203"/>
      <c r="X85" s="180"/>
      <c r="Y85" s="204"/>
      <c r="Z85" s="187">
        <f t="shared" si="27"/>
        <v>0</v>
      </c>
      <c r="AA85" s="205"/>
      <c r="AB85" s="510"/>
      <c r="AC85" s="510"/>
      <c r="AD85" s="510"/>
      <c r="AE85" s="510"/>
      <c r="AF85" s="510"/>
      <c r="AG85" s="510"/>
      <c r="AH85" s="510"/>
      <c r="AI85" s="510"/>
      <c r="AJ85" s="510"/>
      <c r="AK85" s="510"/>
      <c r="AL85" s="510"/>
      <c r="AM85" s="510"/>
      <c r="AN85" s="206"/>
    </row>
    <row r="86" spans="2:40" ht="14.1" customHeight="1">
      <c r="B86" s="109"/>
      <c r="C86" s="846"/>
      <c r="D86" s="848"/>
      <c r="E86" s="134"/>
      <c r="F86" s="851"/>
      <c r="G86" s="843"/>
      <c r="H86" s="134"/>
      <c r="I86" s="84"/>
      <c r="J86" s="135"/>
      <c r="K86" s="119"/>
      <c r="L86" s="136"/>
      <c r="M86" s="447"/>
      <c r="N86" s="203"/>
      <c r="O86" s="119"/>
      <c r="P86" s="136"/>
      <c r="Q86" s="447"/>
      <c r="R86" s="447"/>
      <c r="S86" s="447"/>
      <c r="T86" s="509"/>
      <c r="U86" s="250"/>
      <c r="V86" s="156">
        <f t="shared" si="26"/>
        <v>0</v>
      </c>
      <c r="W86" s="203"/>
      <c r="X86" s="180"/>
      <c r="Y86" s="204"/>
      <c r="Z86" s="187">
        <f t="shared" si="27"/>
        <v>0</v>
      </c>
      <c r="AA86" s="205"/>
      <c r="AB86" s="510"/>
      <c r="AC86" s="510"/>
      <c r="AD86" s="510"/>
      <c r="AE86" s="510"/>
      <c r="AF86" s="510"/>
      <c r="AG86" s="510"/>
      <c r="AH86" s="510"/>
      <c r="AI86" s="510"/>
      <c r="AJ86" s="510"/>
      <c r="AK86" s="510"/>
      <c r="AL86" s="510"/>
      <c r="AM86" s="510"/>
      <c r="AN86" s="206"/>
    </row>
    <row r="87" spans="2:40" ht="14.1" customHeight="1">
      <c r="B87" s="109"/>
      <c r="C87" s="846"/>
      <c r="D87" s="848"/>
      <c r="E87" s="134"/>
      <c r="F87" s="851"/>
      <c r="G87" s="843"/>
      <c r="H87" s="134"/>
      <c r="I87" s="84"/>
      <c r="J87" s="135"/>
      <c r="K87" s="119"/>
      <c r="L87" s="136"/>
      <c r="M87" s="447"/>
      <c r="N87" s="203"/>
      <c r="O87" s="119"/>
      <c r="P87" s="136"/>
      <c r="Q87" s="447"/>
      <c r="R87" s="447"/>
      <c r="S87" s="447"/>
      <c r="T87" s="509"/>
      <c r="U87" s="250"/>
      <c r="V87" s="156">
        <f t="shared" si="26"/>
        <v>0</v>
      </c>
      <c r="W87" s="203"/>
      <c r="X87" s="180"/>
      <c r="Y87" s="204"/>
      <c r="Z87" s="187">
        <f t="shared" si="27"/>
        <v>0</v>
      </c>
      <c r="AA87" s="205"/>
      <c r="AB87" s="510"/>
      <c r="AC87" s="510"/>
      <c r="AD87" s="510"/>
      <c r="AE87" s="510"/>
      <c r="AF87" s="510"/>
      <c r="AG87" s="510"/>
      <c r="AH87" s="510"/>
      <c r="AI87" s="510"/>
      <c r="AJ87" s="510"/>
      <c r="AK87" s="510"/>
      <c r="AL87" s="510"/>
      <c r="AM87" s="510"/>
      <c r="AN87" s="206"/>
    </row>
    <row r="88" spans="2:40" ht="14.1" customHeight="1">
      <c r="B88" s="109"/>
      <c r="C88" s="846"/>
      <c r="D88" s="848"/>
      <c r="E88" s="134"/>
      <c r="F88" s="851"/>
      <c r="G88" s="843"/>
      <c r="H88" s="134"/>
      <c r="I88" s="84"/>
      <c r="J88" s="135"/>
      <c r="K88" s="119"/>
      <c r="L88" s="136"/>
      <c r="M88" s="447"/>
      <c r="N88" s="203"/>
      <c r="O88" s="119"/>
      <c r="P88" s="136"/>
      <c r="Q88" s="447"/>
      <c r="R88" s="447"/>
      <c r="S88" s="447"/>
      <c r="T88" s="509"/>
      <c r="U88" s="250"/>
      <c r="V88" s="156">
        <f t="shared" si="26"/>
        <v>0</v>
      </c>
      <c r="W88" s="203"/>
      <c r="X88" s="180"/>
      <c r="Y88" s="204"/>
      <c r="Z88" s="187">
        <f t="shared" si="27"/>
        <v>0</v>
      </c>
      <c r="AA88" s="205"/>
      <c r="AB88" s="510"/>
      <c r="AC88" s="510"/>
      <c r="AD88" s="510"/>
      <c r="AE88" s="510"/>
      <c r="AF88" s="510"/>
      <c r="AG88" s="510"/>
      <c r="AH88" s="510"/>
      <c r="AI88" s="510"/>
      <c r="AJ88" s="510"/>
      <c r="AK88" s="510"/>
      <c r="AL88" s="510"/>
      <c r="AM88" s="510"/>
      <c r="AN88" s="206"/>
    </row>
    <row r="89" spans="2:40" ht="14.1" customHeight="1">
      <c r="B89" s="109"/>
      <c r="C89" s="846"/>
      <c r="D89" s="848"/>
      <c r="E89" s="134"/>
      <c r="F89" s="852"/>
      <c r="G89" s="844"/>
      <c r="H89" s="134"/>
      <c r="I89" s="162"/>
      <c r="J89" s="135"/>
      <c r="K89" s="119"/>
      <c r="L89" s="136"/>
      <c r="M89" s="163"/>
      <c r="N89" s="203"/>
      <c r="O89" s="119"/>
      <c r="P89" s="136"/>
      <c r="Q89" s="163"/>
      <c r="R89" s="163"/>
      <c r="S89" s="163"/>
      <c r="T89" s="233"/>
      <c r="U89" s="250"/>
      <c r="V89" s="164">
        <f>SUM(V83:V88)</f>
        <v>0</v>
      </c>
      <c r="W89" s="203"/>
      <c r="X89" s="180"/>
      <c r="Y89" s="204"/>
      <c r="Z89" s="164">
        <f>SUM(Z83:Z88)</f>
        <v>0</v>
      </c>
      <c r="AA89" s="205"/>
      <c r="AB89" s="164">
        <f t="shared" ref="AB89:AM89" si="28">SUM(AB83:AB88)</f>
        <v>0</v>
      </c>
      <c r="AC89" s="164">
        <f t="shared" si="28"/>
        <v>0</v>
      </c>
      <c r="AD89" s="164">
        <f t="shared" si="28"/>
        <v>0</v>
      </c>
      <c r="AE89" s="164">
        <f t="shared" si="28"/>
        <v>0</v>
      </c>
      <c r="AF89" s="164">
        <f t="shared" si="28"/>
        <v>0</v>
      </c>
      <c r="AG89" s="164">
        <f t="shared" si="28"/>
        <v>0</v>
      </c>
      <c r="AH89" s="164">
        <f t="shared" si="28"/>
        <v>0</v>
      </c>
      <c r="AI89" s="164">
        <f t="shared" si="28"/>
        <v>0</v>
      </c>
      <c r="AJ89" s="164">
        <f t="shared" si="28"/>
        <v>0</v>
      </c>
      <c r="AK89" s="164">
        <f t="shared" si="28"/>
        <v>0</v>
      </c>
      <c r="AL89" s="164">
        <f t="shared" si="28"/>
        <v>0</v>
      </c>
      <c r="AM89" s="164">
        <f t="shared" si="28"/>
        <v>0</v>
      </c>
      <c r="AN89" s="206"/>
    </row>
    <row r="90" spans="2:40" ht="8.1" customHeight="1">
      <c r="B90" s="109"/>
      <c r="C90" s="846"/>
      <c r="D90" s="848"/>
      <c r="E90" s="134"/>
      <c r="F90" s="226"/>
      <c r="G90" s="110"/>
      <c r="H90" s="134"/>
      <c r="I90" s="110"/>
      <c r="J90" s="135"/>
      <c r="K90" s="119"/>
      <c r="L90" s="136"/>
      <c r="M90" s="226"/>
      <c r="N90" s="203"/>
      <c r="O90" s="119"/>
      <c r="P90" s="136"/>
      <c r="Q90" s="226"/>
      <c r="R90" s="226"/>
      <c r="S90" s="226"/>
      <c r="T90" s="236"/>
      <c r="U90" s="110"/>
      <c r="V90" s="159"/>
      <c r="W90" s="203"/>
      <c r="X90" s="180"/>
      <c r="Y90" s="204"/>
      <c r="Z90" s="207"/>
      <c r="AA90" s="208"/>
      <c r="AB90" s="207"/>
      <c r="AC90" s="207"/>
      <c r="AD90" s="207"/>
      <c r="AE90" s="207"/>
      <c r="AF90" s="207"/>
      <c r="AG90" s="207"/>
      <c r="AH90" s="207"/>
      <c r="AI90" s="207"/>
      <c r="AJ90" s="207"/>
      <c r="AK90" s="207"/>
      <c r="AL90" s="207"/>
      <c r="AM90" s="207"/>
      <c r="AN90" s="206"/>
    </row>
    <row r="91" spans="2:40" ht="14.1" customHeight="1">
      <c r="B91" s="109"/>
      <c r="C91" s="846"/>
      <c r="D91" s="848"/>
      <c r="E91" s="134"/>
      <c r="F91" s="850" t="s">
        <v>26</v>
      </c>
      <c r="G91" s="842"/>
      <c r="H91" s="134"/>
      <c r="I91" s="84"/>
      <c r="J91" s="135"/>
      <c r="K91" s="119"/>
      <c r="L91" s="136"/>
      <c r="M91" s="447"/>
      <c r="N91" s="203"/>
      <c r="O91" s="119"/>
      <c r="P91" s="136"/>
      <c r="Q91" s="447"/>
      <c r="R91" s="447"/>
      <c r="S91" s="447"/>
      <c r="T91" s="509"/>
      <c r="U91" s="250"/>
      <c r="V91" s="156">
        <f t="shared" ref="V91:V96" si="29">+S91*T91</f>
        <v>0</v>
      </c>
      <c r="W91" s="203"/>
      <c r="X91" s="180"/>
      <c r="Y91" s="204"/>
      <c r="Z91" s="187">
        <f t="shared" ref="Z91:Z96" si="30">+SUM(AB91:AM91)</f>
        <v>0</v>
      </c>
      <c r="AA91" s="205"/>
      <c r="AB91" s="510"/>
      <c r="AC91" s="510"/>
      <c r="AD91" s="510"/>
      <c r="AE91" s="510"/>
      <c r="AF91" s="510"/>
      <c r="AG91" s="510"/>
      <c r="AH91" s="510"/>
      <c r="AI91" s="510"/>
      <c r="AJ91" s="510"/>
      <c r="AK91" s="510"/>
      <c r="AL91" s="510"/>
      <c r="AM91" s="510"/>
      <c r="AN91" s="206"/>
    </row>
    <row r="92" spans="2:40" ht="14.1" customHeight="1">
      <c r="B92" s="109"/>
      <c r="C92" s="846"/>
      <c r="D92" s="848"/>
      <c r="E92" s="134"/>
      <c r="F92" s="851"/>
      <c r="G92" s="843"/>
      <c r="H92" s="134"/>
      <c r="I92" s="84"/>
      <c r="J92" s="135"/>
      <c r="K92" s="119"/>
      <c r="L92" s="136"/>
      <c r="M92" s="447"/>
      <c r="N92" s="203"/>
      <c r="O92" s="119"/>
      <c r="P92" s="136"/>
      <c r="Q92" s="447"/>
      <c r="R92" s="447"/>
      <c r="S92" s="447"/>
      <c r="T92" s="509"/>
      <c r="U92" s="250"/>
      <c r="V92" s="156">
        <f t="shared" si="29"/>
        <v>0</v>
      </c>
      <c r="W92" s="203"/>
      <c r="X92" s="180"/>
      <c r="Y92" s="204"/>
      <c r="Z92" s="187">
        <f t="shared" si="30"/>
        <v>0</v>
      </c>
      <c r="AA92" s="205"/>
      <c r="AB92" s="510"/>
      <c r="AC92" s="510"/>
      <c r="AD92" s="510"/>
      <c r="AE92" s="510"/>
      <c r="AF92" s="510"/>
      <c r="AG92" s="510"/>
      <c r="AH92" s="510"/>
      <c r="AI92" s="510"/>
      <c r="AJ92" s="510"/>
      <c r="AK92" s="510"/>
      <c r="AL92" s="510"/>
      <c r="AM92" s="510"/>
      <c r="AN92" s="206"/>
    </row>
    <row r="93" spans="2:40" ht="14.1" customHeight="1">
      <c r="B93" s="109"/>
      <c r="C93" s="846"/>
      <c r="D93" s="848"/>
      <c r="E93" s="134"/>
      <c r="F93" s="851"/>
      <c r="G93" s="843"/>
      <c r="H93" s="134"/>
      <c r="I93" s="84"/>
      <c r="J93" s="135"/>
      <c r="K93" s="119"/>
      <c r="L93" s="136"/>
      <c r="M93" s="447"/>
      <c r="N93" s="203"/>
      <c r="O93" s="119"/>
      <c r="P93" s="136"/>
      <c r="Q93" s="447"/>
      <c r="R93" s="447"/>
      <c r="S93" s="447"/>
      <c r="T93" s="509"/>
      <c r="U93" s="250"/>
      <c r="V93" s="156">
        <f t="shared" si="29"/>
        <v>0</v>
      </c>
      <c r="W93" s="203"/>
      <c r="X93" s="180"/>
      <c r="Y93" s="204"/>
      <c r="Z93" s="187">
        <f t="shared" si="30"/>
        <v>0</v>
      </c>
      <c r="AA93" s="205"/>
      <c r="AB93" s="510"/>
      <c r="AC93" s="510"/>
      <c r="AD93" s="510"/>
      <c r="AE93" s="510"/>
      <c r="AF93" s="510"/>
      <c r="AG93" s="510"/>
      <c r="AH93" s="510"/>
      <c r="AI93" s="510"/>
      <c r="AJ93" s="510"/>
      <c r="AK93" s="510"/>
      <c r="AL93" s="510"/>
      <c r="AM93" s="510"/>
      <c r="AN93" s="206"/>
    </row>
    <row r="94" spans="2:40" ht="14.1" customHeight="1">
      <c r="B94" s="109"/>
      <c r="C94" s="846"/>
      <c r="D94" s="848"/>
      <c r="E94" s="134"/>
      <c r="F94" s="851"/>
      <c r="G94" s="843"/>
      <c r="H94" s="134"/>
      <c r="I94" s="84"/>
      <c r="J94" s="135"/>
      <c r="K94" s="119"/>
      <c r="L94" s="136"/>
      <c r="M94" s="447"/>
      <c r="N94" s="203"/>
      <c r="O94" s="119"/>
      <c r="P94" s="136"/>
      <c r="Q94" s="447"/>
      <c r="R94" s="447"/>
      <c r="S94" s="447"/>
      <c r="T94" s="509"/>
      <c r="U94" s="250"/>
      <c r="V94" s="156">
        <f t="shared" si="29"/>
        <v>0</v>
      </c>
      <c r="W94" s="203"/>
      <c r="X94" s="180"/>
      <c r="Y94" s="204"/>
      <c r="Z94" s="187">
        <f t="shared" si="30"/>
        <v>0</v>
      </c>
      <c r="AA94" s="205"/>
      <c r="AB94" s="510"/>
      <c r="AC94" s="510"/>
      <c r="AD94" s="510"/>
      <c r="AE94" s="510"/>
      <c r="AF94" s="510"/>
      <c r="AG94" s="510"/>
      <c r="AH94" s="510"/>
      <c r="AI94" s="510"/>
      <c r="AJ94" s="510"/>
      <c r="AK94" s="510"/>
      <c r="AL94" s="510"/>
      <c r="AM94" s="510"/>
      <c r="AN94" s="206"/>
    </row>
    <row r="95" spans="2:40" ht="14.1" customHeight="1">
      <c r="B95" s="109"/>
      <c r="C95" s="846"/>
      <c r="D95" s="848"/>
      <c r="E95" s="134"/>
      <c r="F95" s="851"/>
      <c r="G95" s="843"/>
      <c r="H95" s="134"/>
      <c r="I95" s="84"/>
      <c r="J95" s="135"/>
      <c r="K95" s="119"/>
      <c r="L95" s="136"/>
      <c r="M95" s="447"/>
      <c r="N95" s="203"/>
      <c r="O95" s="119"/>
      <c r="P95" s="136"/>
      <c r="Q95" s="447"/>
      <c r="R95" s="447"/>
      <c r="S95" s="447"/>
      <c r="T95" s="509"/>
      <c r="U95" s="250"/>
      <c r="V95" s="156">
        <f t="shared" si="29"/>
        <v>0</v>
      </c>
      <c r="W95" s="203"/>
      <c r="X95" s="180"/>
      <c r="Y95" s="204"/>
      <c r="Z95" s="187">
        <f t="shared" si="30"/>
        <v>0</v>
      </c>
      <c r="AA95" s="205"/>
      <c r="AB95" s="510"/>
      <c r="AC95" s="510"/>
      <c r="AD95" s="510"/>
      <c r="AE95" s="510"/>
      <c r="AF95" s="510"/>
      <c r="AG95" s="510"/>
      <c r="AH95" s="510"/>
      <c r="AI95" s="510"/>
      <c r="AJ95" s="510"/>
      <c r="AK95" s="510"/>
      <c r="AL95" s="510"/>
      <c r="AM95" s="510"/>
      <c r="AN95" s="206"/>
    </row>
    <row r="96" spans="2:40" ht="14.1" customHeight="1">
      <c r="B96" s="109"/>
      <c r="C96" s="846"/>
      <c r="D96" s="848"/>
      <c r="E96" s="134"/>
      <c r="F96" s="851"/>
      <c r="G96" s="843"/>
      <c r="H96" s="134"/>
      <c r="I96" s="84"/>
      <c r="J96" s="135"/>
      <c r="K96" s="119"/>
      <c r="L96" s="136"/>
      <c r="M96" s="447"/>
      <c r="N96" s="203"/>
      <c r="O96" s="119"/>
      <c r="P96" s="136"/>
      <c r="Q96" s="447"/>
      <c r="R96" s="447"/>
      <c r="S96" s="447"/>
      <c r="T96" s="509"/>
      <c r="U96" s="250"/>
      <c r="V96" s="156">
        <f t="shared" si="29"/>
        <v>0</v>
      </c>
      <c r="W96" s="203"/>
      <c r="X96" s="180"/>
      <c r="Y96" s="204"/>
      <c r="Z96" s="187">
        <f t="shared" si="30"/>
        <v>0</v>
      </c>
      <c r="AA96" s="205"/>
      <c r="AB96" s="510"/>
      <c r="AC96" s="510"/>
      <c r="AD96" s="510"/>
      <c r="AE96" s="510"/>
      <c r="AF96" s="510"/>
      <c r="AG96" s="510"/>
      <c r="AH96" s="510"/>
      <c r="AI96" s="510"/>
      <c r="AJ96" s="510"/>
      <c r="AK96" s="510"/>
      <c r="AL96" s="510"/>
      <c r="AM96" s="510"/>
      <c r="AN96" s="206"/>
    </row>
    <row r="97" spans="2:40" ht="14.1" customHeight="1">
      <c r="B97" s="109"/>
      <c r="C97" s="846"/>
      <c r="D97" s="848"/>
      <c r="E97" s="134"/>
      <c r="F97" s="852"/>
      <c r="G97" s="844"/>
      <c r="H97" s="134"/>
      <c r="I97" s="162"/>
      <c r="J97" s="135"/>
      <c r="K97" s="119"/>
      <c r="L97" s="136"/>
      <c r="M97" s="163"/>
      <c r="N97" s="203"/>
      <c r="O97" s="119"/>
      <c r="P97" s="136"/>
      <c r="Q97" s="163"/>
      <c r="R97" s="163"/>
      <c r="S97" s="163"/>
      <c r="T97" s="233"/>
      <c r="U97" s="250"/>
      <c r="V97" s="164">
        <f>SUM(V91:V96)</f>
        <v>0</v>
      </c>
      <c r="W97" s="203"/>
      <c r="X97" s="180"/>
      <c r="Y97" s="204"/>
      <c r="Z97" s="164">
        <f>SUM(Z91:Z96)</f>
        <v>0</v>
      </c>
      <c r="AA97" s="205"/>
      <c r="AB97" s="164">
        <f t="shared" ref="AB97:AM97" si="31">SUM(AB91:AB96)</f>
        <v>0</v>
      </c>
      <c r="AC97" s="164">
        <f t="shared" si="31"/>
        <v>0</v>
      </c>
      <c r="AD97" s="164">
        <f t="shared" si="31"/>
        <v>0</v>
      </c>
      <c r="AE97" s="164">
        <f t="shared" si="31"/>
        <v>0</v>
      </c>
      <c r="AF97" s="164">
        <f t="shared" si="31"/>
        <v>0</v>
      </c>
      <c r="AG97" s="164">
        <f t="shared" si="31"/>
        <v>0</v>
      </c>
      <c r="AH97" s="164">
        <f t="shared" si="31"/>
        <v>0</v>
      </c>
      <c r="AI97" s="164">
        <f t="shared" si="31"/>
        <v>0</v>
      </c>
      <c r="AJ97" s="164">
        <f t="shared" si="31"/>
        <v>0</v>
      </c>
      <c r="AK97" s="164">
        <f t="shared" si="31"/>
        <v>0</v>
      </c>
      <c r="AL97" s="164">
        <f t="shared" si="31"/>
        <v>0</v>
      </c>
      <c r="AM97" s="164">
        <f t="shared" si="31"/>
        <v>0</v>
      </c>
      <c r="AN97" s="206"/>
    </row>
    <row r="98" spans="2:40" ht="8.1" customHeight="1">
      <c r="B98" s="109"/>
      <c r="C98" s="846"/>
      <c r="D98" s="848"/>
      <c r="E98" s="134"/>
      <c r="F98" s="226"/>
      <c r="G98" s="110"/>
      <c r="H98" s="134"/>
      <c r="I98" s="110"/>
      <c r="J98" s="135"/>
      <c r="K98" s="119"/>
      <c r="L98" s="136"/>
      <c r="M98" s="226"/>
      <c r="N98" s="203"/>
      <c r="O98" s="119"/>
      <c r="P98" s="136"/>
      <c r="Q98" s="226"/>
      <c r="R98" s="226"/>
      <c r="S98" s="226"/>
      <c r="T98" s="236"/>
      <c r="U98" s="110"/>
      <c r="V98" s="159"/>
      <c r="W98" s="203"/>
      <c r="X98" s="180"/>
      <c r="Y98" s="204"/>
      <c r="Z98" s="207"/>
      <c r="AA98" s="208"/>
      <c r="AB98" s="207"/>
      <c r="AC98" s="207"/>
      <c r="AD98" s="207"/>
      <c r="AE98" s="207"/>
      <c r="AF98" s="207"/>
      <c r="AG98" s="207"/>
      <c r="AH98" s="207"/>
      <c r="AI98" s="207"/>
      <c r="AJ98" s="207"/>
      <c r="AK98" s="207"/>
      <c r="AL98" s="207"/>
      <c r="AM98" s="207"/>
      <c r="AN98" s="206"/>
    </row>
    <row r="99" spans="2:40" ht="14.1" customHeight="1">
      <c r="B99" s="109"/>
      <c r="C99" s="846"/>
      <c r="D99" s="848"/>
      <c r="E99" s="134"/>
      <c r="F99" s="850" t="s">
        <v>135</v>
      </c>
      <c r="G99" s="842"/>
      <c r="H99" s="134"/>
      <c r="I99" s="84"/>
      <c r="J99" s="135"/>
      <c r="K99" s="119"/>
      <c r="L99" s="136"/>
      <c r="M99" s="447"/>
      <c r="N99" s="203"/>
      <c r="O99" s="119"/>
      <c r="P99" s="136"/>
      <c r="Q99" s="447"/>
      <c r="R99" s="447"/>
      <c r="S99" s="447"/>
      <c r="T99" s="509"/>
      <c r="U99" s="250"/>
      <c r="V99" s="156">
        <f t="shared" ref="V99:V104" si="32">+S99*T99</f>
        <v>0</v>
      </c>
      <c r="W99" s="203"/>
      <c r="X99" s="180"/>
      <c r="Y99" s="204"/>
      <c r="Z99" s="187">
        <f t="shared" ref="Z99:Z104" si="33">+SUM(AB99:AM99)</f>
        <v>0</v>
      </c>
      <c r="AA99" s="205"/>
      <c r="AB99" s="510"/>
      <c r="AC99" s="510"/>
      <c r="AD99" s="510"/>
      <c r="AE99" s="510"/>
      <c r="AF99" s="510"/>
      <c r="AG99" s="510"/>
      <c r="AH99" s="510"/>
      <c r="AI99" s="510"/>
      <c r="AJ99" s="510"/>
      <c r="AK99" s="510"/>
      <c r="AL99" s="510"/>
      <c r="AM99" s="510"/>
      <c r="AN99" s="206"/>
    </row>
    <row r="100" spans="2:40" ht="14.1" customHeight="1">
      <c r="B100" s="109"/>
      <c r="C100" s="846"/>
      <c r="D100" s="848"/>
      <c r="E100" s="134"/>
      <c r="F100" s="851"/>
      <c r="G100" s="843"/>
      <c r="H100" s="134"/>
      <c r="I100" s="84"/>
      <c r="J100" s="135"/>
      <c r="K100" s="119"/>
      <c r="L100" s="136"/>
      <c r="M100" s="447"/>
      <c r="N100" s="203"/>
      <c r="O100" s="119"/>
      <c r="P100" s="136"/>
      <c r="Q100" s="447"/>
      <c r="R100" s="447"/>
      <c r="S100" s="447"/>
      <c r="T100" s="509"/>
      <c r="U100" s="250"/>
      <c r="V100" s="156">
        <f t="shared" si="32"/>
        <v>0</v>
      </c>
      <c r="W100" s="203"/>
      <c r="X100" s="180"/>
      <c r="Y100" s="204"/>
      <c r="Z100" s="187">
        <f t="shared" si="33"/>
        <v>0</v>
      </c>
      <c r="AA100" s="205"/>
      <c r="AB100" s="510"/>
      <c r="AC100" s="510"/>
      <c r="AD100" s="510"/>
      <c r="AE100" s="510"/>
      <c r="AF100" s="510"/>
      <c r="AG100" s="510"/>
      <c r="AH100" s="510"/>
      <c r="AI100" s="510"/>
      <c r="AJ100" s="510"/>
      <c r="AK100" s="510"/>
      <c r="AL100" s="510"/>
      <c r="AM100" s="510"/>
      <c r="AN100" s="206"/>
    </row>
    <row r="101" spans="2:40" ht="14.1" customHeight="1">
      <c r="B101" s="109"/>
      <c r="C101" s="846"/>
      <c r="D101" s="848"/>
      <c r="E101" s="134"/>
      <c r="F101" s="851"/>
      <c r="G101" s="843"/>
      <c r="H101" s="134"/>
      <c r="I101" s="84"/>
      <c r="J101" s="135"/>
      <c r="K101" s="119"/>
      <c r="L101" s="136"/>
      <c r="M101" s="447"/>
      <c r="N101" s="203"/>
      <c r="O101" s="119"/>
      <c r="P101" s="136"/>
      <c r="Q101" s="447"/>
      <c r="R101" s="447"/>
      <c r="S101" s="447"/>
      <c r="T101" s="509"/>
      <c r="U101" s="250"/>
      <c r="V101" s="156">
        <f t="shared" si="32"/>
        <v>0</v>
      </c>
      <c r="W101" s="203"/>
      <c r="X101" s="180"/>
      <c r="Y101" s="204"/>
      <c r="Z101" s="187">
        <f t="shared" si="33"/>
        <v>0</v>
      </c>
      <c r="AA101" s="205"/>
      <c r="AB101" s="510"/>
      <c r="AC101" s="510"/>
      <c r="AD101" s="510"/>
      <c r="AE101" s="510"/>
      <c r="AF101" s="510"/>
      <c r="AG101" s="510"/>
      <c r="AH101" s="510"/>
      <c r="AI101" s="510"/>
      <c r="AJ101" s="510"/>
      <c r="AK101" s="510"/>
      <c r="AL101" s="510"/>
      <c r="AM101" s="510"/>
      <c r="AN101" s="206"/>
    </row>
    <row r="102" spans="2:40" ht="14.1" customHeight="1">
      <c r="B102" s="109"/>
      <c r="C102" s="846"/>
      <c r="D102" s="848"/>
      <c r="E102" s="134"/>
      <c r="F102" s="851"/>
      <c r="G102" s="843"/>
      <c r="H102" s="134"/>
      <c r="I102" s="84"/>
      <c r="J102" s="135"/>
      <c r="K102" s="119"/>
      <c r="L102" s="136"/>
      <c r="M102" s="447"/>
      <c r="N102" s="203"/>
      <c r="O102" s="119"/>
      <c r="P102" s="136"/>
      <c r="Q102" s="447"/>
      <c r="R102" s="447"/>
      <c r="S102" s="447"/>
      <c r="T102" s="509"/>
      <c r="U102" s="250"/>
      <c r="V102" s="156">
        <f t="shared" si="32"/>
        <v>0</v>
      </c>
      <c r="W102" s="203"/>
      <c r="X102" s="180"/>
      <c r="Y102" s="204"/>
      <c r="Z102" s="187">
        <f t="shared" si="33"/>
        <v>0</v>
      </c>
      <c r="AA102" s="205"/>
      <c r="AB102" s="510"/>
      <c r="AC102" s="510"/>
      <c r="AD102" s="510"/>
      <c r="AE102" s="510"/>
      <c r="AF102" s="510"/>
      <c r="AG102" s="510"/>
      <c r="AH102" s="510"/>
      <c r="AI102" s="510"/>
      <c r="AJ102" s="510"/>
      <c r="AK102" s="510"/>
      <c r="AL102" s="510"/>
      <c r="AM102" s="510"/>
      <c r="AN102" s="206"/>
    </row>
    <row r="103" spans="2:40" ht="14.1" customHeight="1">
      <c r="B103" s="109"/>
      <c r="C103" s="846"/>
      <c r="D103" s="848"/>
      <c r="E103" s="134"/>
      <c r="F103" s="851"/>
      <c r="G103" s="843"/>
      <c r="H103" s="134"/>
      <c r="I103" s="84"/>
      <c r="J103" s="135"/>
      <c r="K103" s="119"/>
      <c r="L103" s="136"/>
      <c r="M103" s="447"/>
      <c r="N103" s="203"/>
      <c r="O103" s="119"/>
      <c r="P103" s="136"/>
      <c r="Q103" s="447"/>
      <c r="R103" s="447"/>
      <c r="S103" s="447"/>
      <c r="T103" s="509"/>
      <c r="U103" s="250"/>
      <c r="V103" s="156">
        <f t="shared" si="32"/>
        <v>0</v>
      </c>
      <c r="W103" s="203"/>
      <c r="X103" s="180"/>
      <c r="Y103" s="204"/>
      <c r="Z103" s="187">
        <f t="shared" si="33"/>
        <v>0</v>
      </c>
      <c r="AA103" s="205"/>
      <c r="AB103" s="510"/>
      <c r="AC103" s="510"/>
      <c r="AD103" s="510"/>
      <c r="AE103" s="510"/>
      <c r="AF103" s="510"/>
      <c r="AG103" s="510"/>
      <c r="AH103" s="510"/>
      <c r="AI103" s="510"/>
      <c r="AJ103" s="510"/>
      <c r="AK103" s="510"/>
      <c r="AL103" s="510"/>
      <c r="AM103" s="510"/>
      <c r="AN103" s="206"/>
    </row>
    <row r="104" spans="2:40" ht="14.1" customHeight="1">
      <c r="B104" s="109"/>
      <c r="C104" s="846"/>
      <c r="D104" s="848"/>
      <c r="E104" s="134"/>
      <c r="F104" s="851"/>
      <c r="G104" s="843"/>
      <c r="H104" s="134"/>
      <c r="I104" s="84"/>
      <c r="J104" s="135"/>
      <c r="K104" s="119"/>
      <c r="L104" s="136"/>
      <c r="M104" s="447"/>
      <c r="N104" s="203"/>
      <c r="O104" s="119"/>
      <c r="P104" s="136"/>
      <c r="Q104" s="447"/>
      <c r="R104" s="447"/>
      <c r="S104" s="447"/>
      <c r="T104" s="509"/>
      <c r="U104" s="250"/>
      <c r="V104" s="156">
        <f t="shared" si="32"/>
        <v>0</v>
      </c>
      <c r="W104" s="203"/>
      <c r="X104" s="180"/>
      <c r="Y104" s="204"/>
      <c r="Z104" s="187">
        <f t="shared" si="33"/>
        <v>0</v>
      </c>
      <c r="AA104" s="205"/>
      <c r="AB104" s="510"/>
      <c r="AC104" s="510"/>
      <c r="AD104" s="510"/>
      <c r="AE104" s="510"/>
      <c r="AF104" s="510"/>
      <c r="AG104" s="510"/>
      <c r="AH104" s="510"/>
      <c r="AI104" s="510"/>
      <c r="AJ104" s="510"/>
      <c r="AK104" s="510"/>
      <c r="AL104" s="510"/>
      <c r="AM104" s="510"/>
      <c r="AN104" s="206"/>
    </row>
    <row r="105" spans="2:40" ht="14.1" customHeight="1">
      <c r="B105" s="109"/>
      <c r="C105" s="846"/>
      <c r="D105" s="848"/>
      <c r="E105" s="134"/>
      <c r="F105" s="852"/>
      <c r="G105" s="844"/>
      <c r="H105" s="134"/>
      <c r="I105" s="162"/>
      <c r="J105" s="135"/>
      <c r="K105" s="119"/>
      <c r="L105" s="136"/>
      <c r="M105" s="163"/>
      <c r="N105" s="203"/>
      <c r="O105" s="119"/>
      <c r="P105" s="136"/>
      <c r="Q105" s="163"/>
      <c r="R105" s="163"/>
      <c r="S105" s="163"/>
      <c r="T105" s="233"/>
      <c r="U105" s="250"/>
      <c r="V105" s="164">
        <f>SUM(V99:V104)</f>
        <v>0</v>
      </c>
      <c r="W105" s="203"/>
      <c r="X105" s="180"/>
      <c r="Y105" s="204"/>
      <c r="Z105" s="164">
        <f>SUM(Z99:Z104)</f>
        <v>0</v>
      </c>
      <c r="AA105" s="205"/>
      <c r="AB105" s="164">
        <f t="shared" ref="AB105:AM105" si="34">SUM(AB99:AB104)</f>
        <v>0</v>
      </c>
      <c r="AC105" s="164">
        <f t="shared" si="34"/>
        <v>0</v>
      </c>
      <c r="AD105" s="164">
        <f t="shared" si="34"/>
        <v>0</v>
      </c>
      <c r="AE105" s="164">
        <f t="shared" si="34"/>
        <v>0</v>
      </c>
      <c r="AF105" s="164">
        <f t="shared" si="34"/>
        <v>0</v>
      </c>
      <c r="AG105" s="164">
        <f t="shared" si="34"/>
        <v>0</v>
      </c>
      <c r="AH105" s="164">
        <f t="shared" si="34"/>
        <v>0</v>
      </c>
      <c r="AI105" s="164">
        <f t="shared" si="34"/>
        <v>0</v>
      </c>
      <c r="AJ105" s="164">
        <f t="shared" si="34"/>
        <v>0</v>
      </c>
      <c r="AK105" s="164">
        <f t="shared" si="34"/>
        <v>0</v>
      </c>
      <c r="AL105" s="164">
        <f t="shared" si="34"/>
        <v>0</v>
      </c>
      <c r="AM105" s="164">
        <f t="shared" si="34"/>
        <v>0</v>
      </c>
      <c r="AN105" s="206"/>
    </row>
    <row r="106" spans="2:40" ht="8.1" customHeight="1">
      <c r="B106" s="109"/>
      <c r="C106" s="846"/>
      <c r="D106" s="848"/>
      <c r="E106" s="134"/>
      <c r="F106" s="226"/>
      <c r="G106" s="110"/>
      <c r="H106" s="134"/>
      <c r="I106" s="110"/>
      <c r="J106" s="135"/>
      <c r="K106" s="119"/>
      <c r="L106" s="136"/>
      <c r="M106" s="226"/>
      <c r="N106" s="203"/>
      <c r="O106" s="119"/>
      <c r="P106" s="136"/>
      <c r="Q106" s="226"/>
      <c r="R106" s="226"/>
      <c r="S106" s="226"/>
      <c r="T106" s="236"/>
      <c r="U106" s="110"/>
      <c r="V106" s="159"/>
      <c r="W106" s="203"/>
      <c r="X106" s="180"/>
      <c r="Y106" s="204"/>
      <c r="Z106" s="207"/>
      <c r="AA106" s="208"/>
      <c r="AB106" s="207"/>
      <c r="AC106" s="207"/>
      <c r="AD106" s="207"/>
      <c r="AE106" s="207"/>
      <c r="AF106" s="207"/>
      <c r="AG106" s="207"/>
      <c r="AH106" s="207"/>
      <c r="AI106" s="207"/>
      <c r="AJ106" s="207"/>
      <c r="AK106" s="207"/>
      <c r="AL106" s="207"/>
      <c r="AM106" s="207"/>
      <c r="AN106" s="206"/>
    </row>
    <row r="107" spans="2:40" ht="14.1" customHeight="1">
      <c r="B107" s="109"/>
      <c r="C107" s="846"/>
      <c r="D107" s="848"/>
      <c r="E107" s="134"/>
      <c r="F107" s="850" t="s">
        <v>136</v>
      </c>
      <c r="G107" s="842"/>
      <c r="H107" s="134"/>
      <c r="I107" s="84"/>
      <c r="J107" s="135"/>
      <c r="K107" s="119"/>
      <c r="L107" s="136"/>
      <c r="M107" s="447"/>
      <c r="N107" s="203"/>
      <c r="O107" s="119"/>
      <c r="P107" s="136"/>
      <c r="Q107" s="447"/>
      <c r="R107" s="447"/>
      <c r="S107" s="447"/>
      <c r="T107" s="509"/>
      <c r="U107" s="250"/>
      <c r="V107" s="156">
        <f t="shared" ref="V107:V112" si="35">+S107*T107</f>
        <v>0</v>
      </c>
      <c r="W107" s="203"/>
      <c r="X107" s="180"/>
      <c r="Y107" s="204"/>
      <c r="Z107" s="187">
        <f t="shared" ref="Z107:Z112" si="36">+SUM(AB107:AM107)</f>
        <v>0</v>
      </c>
      <c r="AA107" s="205"/>
      <c r="AB107" s="510"/>
      <c r="AC107" s="510"/>
      <c r="AD107" s="510"/>
      <c r="AE107" s="510"/>
      <c r="AF107" s="510"/>
      <c r="AG107" s="510"/>
      <c r="AH107" s="510"/>
      <c r="AI107" s="510"/>
      <c r="AJ107" s="510"/>
      <c r="AK107" s="510"/>
      <c r="AL107" s="510"/>
      <c r="AM107" s="510"/>
      <c r="AN107" s="206"/>
    </row>
    <row r="108" spans="2:40" ht="14.1" customHeight="1">
      <c r="B108" s="109"/>
      <c r="C108" s="846"/>
      <c r="D108" s="848"/>
      <c r="E108" s="134"/>
      <c r="F108" s="851"/>
      <c r="G108" s="843"/>
      <c r="H108" s="134"/>
      <c r="I108" s="84"/>
      <c r="J108" s="135"/>
      <c r="K108" s="119"/>
      <c r="L108" s="136"/>
      <c r="M108" s="447"/>
      <c r="N108" s="203"/>
      <c r="O108" s="119"/>
      <c r="P108" s="136"/>
      <c r="Q108" s="447"/>
      <c r="R108" s="447"/>
      <c r="S108" s="447"/>
      <c r="T108" s="509"/>
      <c r="U108" s="250"/>
      <c r="V108" s="156">
        <f t="shared" si="35"/>
        <v>0</v>
      </c>
      <c r="W108" s="203"/>
      <c r="X108" s="180"/>
      <c r="Y108" s="204"/>
      <c r="Z108" s="187">
        <f t="shared" si="36"/>
        <v>0</v>
      </c>
      <c r="AA108" s="205"/>
      <c r="AB108" s="510"/>
      <c r="AC108" s="510"/>
      <c r="AD108" s="510"/>
      <c r="AE108" s="510"/>
      <c r="AF108" s="510"/>
      <c r="AG108" s="510"/>
      <c r="AH108" s="510"/>
      <c r="AI108" s="510"/>
      <c r="AJ108" s="510"/>
      <c r="AK108" s="510"/>
      <c r="AL108" s="510"/>
      <c r="AM108" s="510"/>
      <c r="AN108" s="206"/>
    </row>
    <row r="109" spans="2:40" ht="14.1" customHeight="1">
      <c r="B109" s="109"/>
      <c r="C109" s="846"/>
      <c r="D109" s="848"/>
      <c r="E109" s="134"/>
      <c r="F109" s="851"/>
      <c r="G109" s="843"/>
      <c r="H109" s="134"/>
      <c r="I109" s="84"/>
      <c r="J109" s="135"/>
      <c r="K109" s="119"/>
      <c r="L109" s="136"/>
      <c r="M109" s="447"/>
      <c r="N109" s="203"/>
      <c r="O109" s="119"/>
      <c r="P109" s="136"/>
      <c r="Q109" s="447"/>
      <c r="R109" s="447"/>
      <c r="S109" s="447"/>
      <c r="T109" s="509"/>
      <c r="U109" s="250"/>
      <c r="V109" s="156">
        <f t="shared" si="35"/>
        <v>0</v>
      </c>
      <c r="W109" s="203"/>
      <c r="X109" s="180"/>
      <c r="Y109" s="204"/>
      <c r="Z109" s="187">
        <f t="shared" si="36"/>
        <v>0</v>
      </c>
      <c r="AA109" s="205"/>
      <c r="AB109" s="510"/>
      <c r="AC109" s="510"/>
      <c r="AD109" s="510"/>
      <c r="AE109" s="510"/>
      <c r="AF109" s="510"/>
      <c r="AG109" s="510"/>
      <c r="AH109" s="510"/>
      <c r="AI109" s="510"/>
      <c r="AJ109" s="510"/>
      <c r="AK109" s="510"/>
      <c r="AL109" s="510"/>
      <c r="AM109" s="510"/>
      <c r="AN109" s="206"/>
    </row>
    <row r="110" spans="2:40" ht="14.1" customHeight="1">
      <c r="B110" s="109"/>
      <c r="C110" s="846"/>
      <c r="D110" s="848"/>
      <c r="E110" s="134"/>
      <c r="F110" s="851"/>
      <c r="G110" s="843"/>
      <c r="H110" s="134"/>
      <c r="I110" s="84"/>
      <c r="J110" s="135"/>
      <c r="K110" s="119"/>
      <c r="L110" s="136"/>
      <c r="M110" s="447"/>
      <c r="N110" s="203"/>
      <c r="O110" s="119"/>
      <c r="P110" s="136"/>
      <c r="Q110" s="447"/>
      <c r="R110" s="447"/>
      <c r="S110" s="447"/>
      <c r="T110" s="509"/>
      <c r="U110" s="250"/>
      <c r="V110" s="156">
        <f t="shared" si="35"/>
        <v>0</v>
      </c>
      <c r="W110" s="203"/>
      <c r="X110" s="180"/>
      <c r="Y110" s="204"/>
      <c r="Z110" s="187">
        <f t="shared" si="36"/>
        <v>0</v>
      </c>
      <c r="AA110" s="205"/>
      <c r="AB110" s="510"/>
      <c r="AC110" s="510"/>
      <c r="AD110" s="510"/>
      <c r="AE110" s="510"/>
      <c r="AF110" s="510"/>
      <c r="AG110" s="510"/>
      <c r="AH110" s="510"/>
      <c r="AI110" s="510"/>
      <c r="AJ110" s="510"/>
      <c r="AK110" s="510"/>
      <c r="AL110" s="510"/>
      <c r="AM110" s="510"/>
      <c r="AN110" s="206"/>
    </row>
    <row r="111" spans="2:40" ht="14.1" customHeight="1">
      <c r="B111" s="109"/>
      <c r="C111" s="846"/>
      <c r="D111" s="848"/>
      <c r="E111" s="134"/>
      <c r="F111" s="851"/>
      <c r="G111" s="843"/>
      <c r="H111" s="134"/>
      <c r="I111" s="84"/>
      <c r="J111" s="135"/>
      <c r="K111" s="119"/>
      <c r="L111" s="136"/>
      <c r="M111" s="447"/>
      <c r="N111" s="203"/>
      <c r="O111" s="119"/>
      <c r="P111" s="136"/>
      <c r="Q111" s="447"/>
      <c r="R111" s="447"/>
      <c r="S111" s="447"/>
      <c r="T111" s="509"/>
      <c r="U111" s="250"/>
      <c r="V111" s="156">
        <f t="shared" si="35"/>
        <v>0</v>
      </c>
      <c r="W111" s="203"/>
      <c r="X111" s="180"/>
      <c r="Y111" s="204"/>
      <c r="Z111" s="187">
        <f t="shared" si="36"/>
        <v>0</v>
      </c>
      <c r="AA111" s="205"/>
      <c r="AB111" s="510"/>
      <c r="AC111" s="510"/>
      <c r="AD111" s="510"/>
      <c r="AE111" s="510"/>
      <c r="AF111" s="510"/>
      <c r="AG111" s="510"/>
      <c r="AH111" s="510"/>
      <c r="AI111" s="510"/>
      <c r="AJ111" s="510"/>
      <c r="AK111" s="510"/>
      <c r="AL111" s="510"/>
      <c r="AM111" s="510"/>
      <c r="AN111" s="206"/>
    </row>
    <row r="112" spans="2:40" ht="14.1" customHeight="1">
      <c r="B112" s="109"/>
      <c r="C112" s="846"/>
      <c r="D112" s="848"/>
      <c r="E112" s="134"/>
      <c r="F112" s="851"/>
      <c r="G112" s="843"/>
      <c r="H112" s="134"/>
      <c r="I112" s="84"/>
      <c r="J112" s="135"/>
      <c r="K112" s="119"/>
      <c r="L112" s="136"/>
      <c r="M112" s="447"/>
      <c r="N112" s="203"/>
      <c r="O112" s="119"/>
      <c r="P112" s="136"/>
      <c r="Q112" s="447"/>
      <c r="R112" s="447"/>
      <c r="S112" s="447"/>
      <c r="T112" s="509"/>
      <c r="U112" s="250"/>
      <c r="V112" s="156">
        <f t="shared" si="35"/>
        <v>0</v>
      </c>
      <c r="W112" s="203"/>
      <c r="X112" s="180"/>
      <c r="Y112" s="204"/>
      <c r="Z112" s="187">
        <f t="shared" si="36"/>
        <v>0</v>
      </c>
      <c r="AA112" s="205"/>
      <c r="AB112" s="510"/>
      <c r="AC112" s="510"/>
      <c r="AD112" s="510"/>
      <c r="AE112" s="510"/>
      <c r="AF112" s="510"/>
      <c r="AG112" s="510"/>
      <c r="AH112" s="510"/>
      <c r="AI112" s="510"/>
      <c r="AJ112" s="510"/>
      <c r="AK112" s="510"/>
      <c r="AL112" s="510"/>
      <c r="AM112" s="510"/>
      <c r="AN112" s="206"/>
    </row>
    <row r="113" spans="2:40" ht="14.1" customHeight="1">
      <c r="B113" s="109"/>
      <c r="C113" s="847"/>
      <c r="D113" s="849"/>
      <c r="E113" s="134"/>
      <c r="F113" s="852"/>
      <c r="G113" s="844"/>
      <c r="H113" s="134"/>
      <c r="I113" s="162"/>
      <c r="J113" s="135"/>
      <c r="K113" s="119"/>
      <c r="L113" s="136"/>
      <c r="M113" s="163"/>
      <c r="N113" s="203"/>
      <c r="O113" s="119"/>
      <c r="P113" s="136"/>
      <c r="Q113" s="163"/>
      <c r="R113" s="163"/>
      <c r="S113" s="163"/>
      <c r="T113" s="233"/>
      <c r="U113" s="250"/>
      <c r="V113" s="164">
        <f>SUM(V107:V112)</f>
        <v>0</v>
      </c>
      <c r="W113" s="203"/>
      <c r="X113" s="180"/>
      <c r="Y113" s="204"/>
      <c r="Z113" s="164">
        <f>SUM(Z107:Z112)</f>
        <v>0</v>
      </c>
      <c r="AA113" s="205"/>
      <c r="AB113" s="164">
        <f t="shared" ref="AB113:AM113" si="37">SUM(AB107:AB112)</f>
        <v>0</v>
      </c>
      <c r="AC113" s="164">
        <f t="shared" si="37"/>
        <v>0</v>
      </c>
      <c r="AD113" s="164">
        <f t="shared" si="37"/>
        <v>0</v>
      </c>
      <c r="AE113" s="164">
        <f t="shared" si="37"/>
        <v>0</v>
      </c>
      <c r="AF113" s="164">
        <f t="shared" si="37"/>
        <v>0</v>
      </c>
      <c r="AG113" s="164">
        <f t="shared" si="37"/>
        <v>0</v>
      </c>
      <c r="AH113" s="164">
        <f t="shared" si="37"/>
        <v>0</v>
      </c>
      <c r="AI113" s="164">
        <f t="shared" si="37"/>
        <v>0</v>
      </c>
      <c r="AJ113" s="164">
        <f t="shared" si="37"/>
        <v>0</v>
      </c>
      <c r="AK113" s="164">
        <f t="shared" si="37"/>
        <v>0</v>
      </c>
      <c r="AL113" s="164">
        <f t="shared" si="37"/>
        <v>0</v>
      </c>
      <c r="AM113" s="164">
        <f t="shared" si="37"/>
        <v>0</v>
      </c>
      <c r="AN113" s="206"/>
    </row>
    <row r="114" spans="2:40" ht="14.1" customHeight="1">
      <c r="B114" s="109"/>
      <c r="C114" s="359"/>
      <c r="D114" s="248"/>
      <c r="E114" s="134"/>
      <c r="F114" s="368"/>
      <c r="G114" s="249"/>
      <c r="H114" s="134"/>
      <c r="I114" s="250"/>
      <c r="J114" s="135"/>
      <c r="K114" s="119"/>
      <c r="L114" s="136"/>
      <c r="M114" s="255"/>
      <c r="N114" s="203"/>
      <c r="O114" s="119"/>
      <c r="P114" s="136"/>
      <c r="Q114" s="255"/>
      <c r="R114" s="255"/>
      <c r="S114" s="255"/>
      <c r="T114" s="256"/>
      <c r="U114" s="250"/>
      <c r="V114" s="257"/>
      <c r="W114" s="203"/>
      <c r="X114" s="180"/>
      <c r="Y114" s="204"/>
      <c r="Z114" s="207"/>
      <c r="AA114" s="208"/>
      <c r="AB114" s="207"/>
      <c r="AC114" s="207"/>
      <c r="AD114" s="207"/>
      <c r="AE114" s="207"/>
      <c r="AF114" s="207"/>
      <c r="AG114" s="207"/>
      <c r="AH114" s="207"/>
      <c r="AI114" s="207"/>
      <c r="AJ114" s="207"/>
      <c r="AK114" s="207"/>
      <c r="AL114" s="207"/>
      <c r="AM114" s="207"/>
      <c r="AN114" s="206"/>
    </row>
    <row r="115" spans="2:40" ht="14.1" customHeight="1">
      <c r="B115" s="109"/>
      <c r="C115" s="359"/>
      <c r="D115" s="248"/>
      <c r="E115" s="134"/>
      <c r="F115" s="368"/>
      <c r="G115" s="249"/>
      <c r="H115" s="134"/>
      <c r="I115" s="250"/>
      <c r="J115" s="135"/>
      <c r="K115" s="119"/>
      <c r="L115" s="136"/>
      <c r="M115" s="255"/>
      <c r="N115" s="203"/>
      <c r="O115" s="119"/>
      <c r="P115" s="136"/>
      <c r="Q115" s="255"/>
      <c r="R115" s="255"/>
      <c r="S115" s="255"/>
      <c r="T115" s="256"/>
      <c r="U115" s="250"/>
      <c r="V115" s="257"/>
      <c r="W115" s="203"/>
      <c r="X115" s="180"/>
      <c r="Y115" s="204"/>
      <c r="Z115" s="207"/>
      <c r="AA115" s="208"/>
      <c r="AB115" s="207"/>
      <c r="AC115" s="207"/>
      <c r="AD115" s="207"/>
      <c r="AE115" s="207"/>
      <c r="AF115" s="207"/>
      <c r="AG115" s="207"/>
      <c r="AH115" s="207"/>
      <c r="AI115" s="207"/>
      <c r="AJ115" s="207"/>
      <c r="AK115" s="207"/>
      <c r="AL115" s="207"/>
      <c r="AM115" s="207"/>
      <c r="AN115" s="206"/>
    </row>
    <row r="116" spans="2:40" ht="14.1" customHeight="1" thickBot="1">
      <c r="B116" s="109"/>
      <c r="C116" s="359"/>
      <c r="D116" s="248"/>
      <c r="E116" s="134"/>
      <c r="F116" s="368"/>
      <c r="G116" s="249"/>
      <c r="H116" s="134"/>
      <c r="I116" s="250"/>
      <c r="J116" s="135"/>
      <c r="K116" s="119"/>
      <c r="L116" s="136"/>
      <c r="M116" s="255"/>
      <c r="N116" s="203"/>
      <c r="O116" s="119"/>
      <c r="P116" s="136"/>
      <c r="Q116" s="255"/>
      <c r="R116" s="255"/>
      <c r="S116" s="255"/>
      <c r="T116" s="256"/>
      <c r="U116" s="250"/>
      <c r="V116" s="244">
        <f>+V73+V81+V89+V97+V105+V113</f>
        <v>0</v>
      </c>
      <c r="W116" s="203"/>
      <c r="X116" s="180"/>
      <c r="Y116" s="204"/>
      <c r="Z116" s="244">
        <f>+Z73+Z81+Z89+Z97+Z105+Z113</f>
        <v>0</v>
      </c>
      <c r="AA116" s="205"/>
      <c r="AB116" s="244">
        <f t="shared" ref="AB116:AM116" si="38">+AB73+AB81+AB89+AB97+AB105+AB113</f>
        <v>0</v>
      </c>
      <c r="AC116" s="244">
        <f t="shared" si="38"/>
        <v>0</v>
      </c>
      <c r="AD116" s="244">
        <f t="shared" si="38"/>
        <v>0</v>
      </c>
      <c r="AE116" s="244">
        <f t="shared" si="38"/>
        <v>0</v>
      </c>
      <c r="AF116" s="244">
        <f t="shared" si="38"/>
        <v>0</v>
      </c>
      <c r="AG116" s="244">
        <f t="shared" si="38"/>
        <v>0</v>
      </c>
      <c r="AH116" s="244">
        <f t="shared" si="38"/>
        <v>0</v>
      </c>
      <c r="AI116" s="244">
        <f t="shared" si="38"/>
        <v>0</v>
      </c>
      <c r="AJ116" s="244">
        <f t="shared" si="38"/>
        <v>0</v>
      </c>
      <c r="AK116" s="244">
        <f t="shared" si="38"/>
        <v>0</v>
      </c>
      <c r="AL116" s="244">
        <f t="shared" si="38"/>
        <v>0</v>
      </c>
      <c r="AM116" s="244">
        <f t="shared" si="38"/>
        <v>0</v>
      </c>
      <c r="AN116" s="206"/>
    </row>
    <row r="117" spans="2:40" s="16" customFormat="1" ht="14.1" customHeight="1" thickBot="1">
      <c r="B117" s="247"/>
      <c r="C117" s="360"/>
      <c r="D117" s="111"/>
      <c r="E117" s="137"/>
      <c r="F117" s="258"/>
      <c r="G117" s="251"/>
      <c r="H117" s="137"/>
      <c r="I117" s="251"/>
      <c r="J117" s="139"/>
      <c r="K117" s="119"/>
      <c r="L117" s="138"/>
      <c r="M117" s="258"/>
      <c r="N117" s="212"/>
      <c r="O117" s="119"/>
      <c r="P117" s="138"/>
      <c r="Q117" s="258"/>
      <c r="R117" s="258"/>
      <c r="S117" s="258"/>
      <c r="T117" s="259"/>
      <c r="U117" s="251"/>
      <c r="V117" s="260"/>
      <c r="W117" s="212"/>
      <c r="X117" s="180"/>
      <c r="Y117" s="210"/>
      <c r="Z117" s="211"/>
      <c r="AA117" s="213"/>
      <c r="AB117" s="211"/>
      <c r="AC117" s="211"/>
      <c r="AD117" s="211"/>
      <c r="AE117" s="211"/>
      <c r="AF117" s="211"/>
      <c r="AG117" s="211"/>
      <c r="AH117" s="211"/>
      <c r="AI117" s="211"/>
      <c r="AJ117" s="211"/>
      <c r="AK117" s="211"/>
      <c r="AL117" s="211"/>
      <c r="AM117" s="211"/>
      <c r="AN117" s="214"/>
    </row>
    <row r="118" spans="2:40" ht="14.1" customHeight="1">
      <c r="C118" s="361"/>
      <c r="F118" s="227"/>
    </row>
    <row r="119" spans="2:40" ht="14.1" customHeight="1">
      <c r="C119" s="361"/>
      <c r="F119" s="227"/>
    </row>
    <row r="120" spans="2:40" ht="14.1" customHeight="1" thickBot="1">
      <c r="C120" s="361"/>
      <c r="F120" s="227"/>
    </row>
    <row r="121" spans="2:40" ht="14.1" customHeight="1">
      <c r="B121" s="262"/>
      <c r="C121" s="270"/>
      <c r="D121" s="112"/>
      <c r="E121" s="140"/>
      <c r="F121" s="270"/>
      <c r="G121" s="261"/>
      <c r="H121" s="140"/>
      <c r="I121" s="261"/>
      <c r="J121" s="141"/>
      <c r="K121" s="119"/>
      <c r="L121" s="269"/>
      <c r="M121" s="270"/>
      <c r="N121" s="217"/>
      <c r="O121" s="119"/>
      <c r="P121" s="269"/>
      <c r="Q121" s="270"/>
      <c r="R121" s="270"/>
      <c r="S121" s="270"/>
      <c r="T121" s="271"/>
      <c r="U121" s="261"/>
      <c r="V121" s="272"/>
      <c r="W121" s="217"/>
      <c r="X121" s="180"/>
      <c r="Y121" s="283"/>
      <c r="Z121" s="287"/>
      <c r="AA121" s="288"/>
      <c r="AB121" s="287"/>
      <c r="AC121" s="287"/>
      <c r="AD121" s="287"/>
      <c r="AE121" s="287"/>
      <c r="AF121" s="287"/>
      <c r="AG121" s="287"/>
      <c r="AH121" s="287"/>
      <c r="AI121" s="287"/>
      <c r="AJ121" s="287"/>
      <c r="AK121" s="287"/>
      <c r="AL121" s="287"/>
      <c r="AM121" s="287"/>
      <c r="AN121" s="289"/>
    </row>
    <row r="122" spans="2:40" ht="14.1" customHeight="1">
      <c r="B122" s="113"/>
      <c r="C122" s="845">
        <v>1.3</v>
      </c>
      <c r="D122" s="842"/>
      <c r="E122" s="142"/>
      <c r="F122" s="850" t="s">
        <v>139</v>
      </c>
      <c r="G122" s="842"/>
      <c r="H122" s="142"/>
      <c r="I122" s="84"/>
      <c r="J122" s="143"/>
      <c r="K122" s="119"/>
      <c r="L122" s="273"/>
      <c r="M122" s="447"/>
      <c r="N122" s="218"/>
      <c r="O122" s="119"/>
      <c r="P122" s="273"/>
      <c r="Q122" s="447"/>
      <c r="R122" s="447"/>
      <c r="S122" s="447"/>
      <c r="T122" s="509"/>
      <c r="U122" s="267"/>
      <c r="V122" s="156">
        <f t="shared" ref="V122:V127" si="39">+S122*T122</f>
        <v>0</v>
      </c>
      <c r="W122" s="218"/>
      <c r="X122" s="180"/>
      <c r="Y122" s="284"/>
      <c r="Z122" s="187">
        <f t="shared" ref="Z122:Z127" si="40">+SUM(AB122:AM122)</f>
        <v>0</v>
      </c>
      <c r="AA122" s="294"/>
      <c r="AB122" s="510"/>
      <c r="AC122" s="510"/>
      <c r="AD122" s="510"/>
      <c r="AE122" s="510"/>
      <c r="AF122" s="510"/>
      <c r="AG122" s="510"/>
      <c r="AH122" s="510"/>
      <c r="AI122" s="510"/>
      <c r="AJ122" s="510"/>
      <c r="AK122" s="510"/>
      <c r="AL122" s="510"/>
      <c r="AM122" s="510"/>
      <c r="AN122" s="291"/>
    </row>
    <row r="123" spans="2:40" ht="14.1" customHeight="1">
      <c r="B123" s="113"/>
      <c r="C123" s="846"/>
      <c r="D123" s="848"/>
      <c r="E123" s="142"/>
      <c r="F123" s="851"/>
      <c r="G123" s="843"/>
      <c r="H123" s="142"/>
      <c r="I123" s="84"/>
      <c r="J123" s="143"/>
      <c r="K123" s="119"/>
      <c r="L123" s="273"/>
      <c r="M123" s="447"/>
      <c r="N123" s="218"/>
      <c r="O123" s="119"/>
      <c r="P123" s="273"/>
      <c r="Q123" s="447"/>
      <c r="R123" s="447"/>
      <c r="S123" s="447"/>
      <c r="T123" s="509"/>
      <c r="U123" s="267"/>
      <c r="V123" s="156">
        <f t="shared" si="39"/>
        <v>0</v>
      </c>
      <c r="W123" s="218"/>
      <c r="X123" s="180"/>
      <c r="Y123" s="284"/>
      <c r="Z123" s="187">
        <f t="shared" si="40"/>
        <v>0</v>
      </c>
      <c r="AA123" s="294"/>
      <c r="AB123" s="510"/>
      <c r="AC123" s="510"/>
      <c r="AD123" s="510"/>
      <c r="AE123" s="510"/>
      <c r="AF123" s="510"/>
      <c r="AG123" s="510"/>
      <c r="AH123" s="510"/>
      <c r="AI123" s="510"/>
      <c r="AJ123" s="510"/>
      <c r="AK123" s="510"/>
      <c r="AL123" s="510"/>
      <c r="AM123" s="510"/>
      <c r="AN123" s="291"/>
    </row>
    <row r="124" spans="2:40" ht="14.1" customHeight="1">
      <c r="B124" s="113"/>
      <c r="C124" s="846"/>
      <c r="D124" s="848"/>
      <c r="E124" s="142"/>
      <c r="F124" s="851"/>
      <c r="G124" s="843"/>
      <c r="H124" s="142"/>
      <c r="I124" s="84"/>
      <c r="J124" s="143"/>
      <c r="K124" s="119"/>
      <c r="L124" s="273"/>
      <c r="M124" s="447"/>
      <c r="N124" s="218"/>
      <c r="O124" s="119"/>
      <c r="P124" s="273"/>
      <c r="Q124" s="447"/>
      <c r="R124" s="447"/>
      <c r="S124" s="447"/>
      <c r="T124" s="509"/>
      <c r="U124" s="267"/>
      <c r="V124" s="156">
        <f t="shared" si="39"/>
        <v>0</v>
      </c>
      <c r="W124" s="218"/>
      <c r="X124" s="180"/>
      <c r="Y124" s="284"/>
      <c r="Z124" s="187">
        <f t="shared" si="40"/>
        <v>0</v>
      </c>
      <c r="AA124" s="294"/>
      <c r="AB124" s="510"/>
      <c r="AC124" s="510"/>
      <c r="AD124" s="510"/>
      <c r="AE124" s="510"/>
      <c r="AF124" s="510"/>
      <c r="AG124" s="510"/>
      <c r="AH124" s="510"/>
      <c r="AI124" s="510"/>
      <c r="AJ124" s="510"/>
      <c r="AK124" s="510"/>
      <c r="AL124" s="510"/>
      <c r="AM124" s="510"/>
      <c r="AN124" s="291"/>
    </row>
    <row r="125" spans="2:40" ht="14.1" customHeight="1">
      <c r="B125" s="113"/>
      <c r="C125" s="846"/>
      <c r="D125" s="848"/>
      <c r="E125" s="142"/>
      <c r="F125" s="851"/>
      <c r="G125" s="843"/>
      <c r="H125" s="142"/>
      <c r="I125" s="84"/>
      <c r="J125" s="143"/>
      <c r="K125" s="119"/>
      <c r="L125" s="273"/>
      <c r="M125" s="447"/>
      <c r="N125" s="218"/>
      <c r="O125" s="119"/>
      <c r="P125" s="273"/>
      <c r="Q125" s="447"/>
      <c r="R125" s="447"/>
      <c r="S125" s="447"/>
      <c r="T125" s="509"/>
      <c r="U125" s="267"/>
      <c r="V125" s="156">
        <f t="shared" si="39"/>
        <v>0</v>
      </c>
      <c r="W125" s="218"/>
      <c r="X125" s="180"/>
      <c r="Y125" s="284"/>
      <c r="Z125" s="187">
        <f t="shared" si="40"/>
        <v>0</v>
      </c>
      <c r="AA125" s="294"/>
      <c r="AB125" s="510"/>
      <c r="AC125" s="510"/>
      <c r="AD125" s="510"/>
      <c r="AE125" s="510"/>
      <c r="AF125" s="510"/>
      <c r="AG125" s="510"/>
      <c r="AH125" s="510"/>
      <c r="AI125" s="510"/>
      <c r="AJ125" s="510"/>
      <c r="AK125" s="510"/>
      <c r="AL125" s="510"/>
      <c r="AM125" s="510"/>
      <c r="AN125" s="291"/>
    </row>
    <row r="126" spans="2:40" ht="14.1" customHeight="1">
      <c r="B126" s="113"/>
      <c r="C126" s="846"/>
      <c r="D126" s="848"/>
      <c r="E126" s="142"/>
      <c r="F126" s="851"/>
      <c r="G126" s="843"/>
      <c r="H126" s="142"/>
      <c r="I126" s="84"/>
      <c r="J126" s="143"/>
      <c r="K126" s="119"/>
      <c r="L126" s="273"/>
      <c r="M126" s="447"/>
      <c r="N126" s="218"/>
      <c r="O126" s="119"/>
      <c r="P126" s="273"/>
      <c r="Q126" s="447"/>
      <c r="R126" s="447"/>
      <c r="S126" s="447"/>
      <c r="T126" s="509"/>
      <c r="U126" s="267"/>
      <c r="V126" s="156">
        <f t="shared" si="39"/>
        <v>0</v>
      </c>
      <c r="W126" s="218"/>
      <c r="X126" s="180"/>
      <c r="Y126" s="284"/>
      <c r="Z126" s="187">
        <f t="shared" si="40"/>
        <v>0</v>
      </c>
      <c r="AA126" s="294"/>
      <c r="AB126" s="510"/>
      <c r="AC126" s="510"/>
      <c r="AD126" s="510"/>
      <c r="AE126" s="510"/>
      <c r="AF126" s="510"/>
      <c r="AG126" s="510"/>
      <c r="AH126" s="510"/>
      <c r="AI126" s="510"/>
      <c r="AJ126" s="510"/>
      <c r="AK126" s="510"/>
      <c r="AL126" s="510"/>
      <c r="AM126" s="510"/>
      <c r="AN126" s="291"/>
    </row>
    <row r="127" spans="2:40" ht="14.1" customHeight="1">
      <c r="B127" s="113"/>
      <c r="C127" s="846"/>
      <c r="D127" s="848"/>
      <c r="E127" s="142"/>
      <c r="F127" s="851"/>
      <c r="G127" s="843"/>
      <c r="H127" s="142"/>
      <c r="I127" s="84"/>
      <c r="J127" s="143"/>
      <c r="K127" s="119"/>
      <c r="L127" s="273"/>
      <c r="M127" s="447"/>
      <c r="N127" s="218"/>
      <c r="O127" s="119"/>
      <c r="P127" s="273"/>
      <c r="Q127" s="447"/>
      <c r="R127" s="447"/>
      <c r="S127" s="447"/>
      <c r="T127" s="509"/>
      <c r="U127" s="267"/>
      <c r="V127" s="156">
        <f t="shared" si="39"/>
        <v>0</v>
      </c>
      <c r="W127" s="218"/>
      <c r="X127" s="180"/>
      <c r="Y127" s="284"/>
      <c r="Z127" s="187">
        <f t="shared" si="40"/>
        <v>0</v>
      </c>
      <c r="AA127" s="294"/>
      <c r="AB127" s="510"/>
      <c r="AC127" s="510"/>
      <c r="AD127" s="510"/>
      <c r="AE127" s="510"/>
      <c r="AF127" s="510"/>
      <c r="AG127" s="510"/>
      <c r="AH127" s="510"/>
      <c r="AI127" s="510"/>
      <c r="AJ127" s="510"/>
      <c r="AK127" s="510"/>
      <c r="AL127" s="510"/>
      <c r="AM127" s="510"/>
      <c r="AN127" s="291"/>
    </row>
    <row r="128" spans="2:40" ht="14.1" customHeight="1">
      <c r="B128" s="113"/>
      <c r="C128" s="846"/>
      <c r="D128" s="848"/>
      <c r="E128" s="142"/>
      <c r="F128" s="852"/>
      <c r="G128" s="844"/>
      <c r="H128" s="142"/>
      <c r="I128" s="162"/>
      <c r="J128" s="143"/>
      <c r="K128" s="119"/>
      <c r="L128" s="273"/>
      <c r="M128" s="163"/>
      <c r="N128" s="218"/>
      <c r="O128" s="119"/>
      <c r="P128" s="273"/>
      <c r="Q128" s="163"/>
      <c r="R128" s="163"/>
      <c r="S128" s="163"/>
      <c r="T128" s="233"/>
      <c r="U128" s="267"/>
      <c r="V128" s="164">
        <f>SUM(V122:V127)</f>
        <v>0</v>
      </c>
      <c r="W128" s="218"/>
      <c r="X128" s="180"/>
      <c r="Y128" s="284"/>
      <c r="Z128" s="164">
        <f>SUM(Z122:Z127)</f>
        <v>0</v>
      </c>
      <c r="AA128" s="294"/>
      <c r="AB128" s="164">
        <f t="shared" ref="AB128:AM128" si="41">SUM(AB122:AB127)</f>
        <v>0</v>
      </c>
      <c r="AC128" s="164">
        <f t="shared" si="41"/>
        <v>0</v>
      </c>
      <c r="AD128" s="164">
        <f t="shared" si="41"/>
        <v>0</v>
      </c>
      <c r="AE128" s="164">
        <f t="shared" si="41"/>
        <v>0</v>
      </c>
      <c r="AF128" s="164">
        <f t="shared" si="41"/>
        <v>0</v>
      </c>
      <c r="AG128" s="164">
        <f t="shared" si="41"/>
        <v>0</v>
      </c>
      <c r="AH128" s="164">
        <f t="shared" si="41"/>
        <v>0</v>
      </c>
      <c r="AI128" s="164">
        <f t="shared" si="41"/>
        <v>0</v>
      </c>
      <c r="AJ128" s="164">
        <f t="shared" si="41"/>
        <v>0</v>
      </c>
      <c r="AK128" s="164">
        <f t="shared" si="41"/>
        <v>0</v>
      </c>
      <c r="AL128" s="164">
        <f t="shared" si="41"/>
        <v>0</v>
      </c>
      <c r="AM128" s="164">
        <f t="shared" si="41"/>
        <v>0</v>
      </c>
      <c r="AN128" s="291"/>
    </row>
    <row r="129" spans="2:40" ht="8.1" customHeight="1">
      <c r="B129" s="113"/>
      <c r="C129" s="846"/>
      <c r="D129" s="848"/>
      <c r="E129" s="142"/>
      <c r="F129" s="228"/>
      <c r="G129" s="114"/>
      <c r="H129" s="142"/>
      <c r="I129" s="114"/>
      <c r="J129" s="143"/>
      <c r="K129" s="119"/>
      <c r="L129" s="273"/>
      <c r="M129" s="228"/>
      <c r="N129" s="218"/>
      <c r="O129" s="119"/>
      <c r="P129" s="273"/>
      <c r="Q129" s="228"/>
      <c r="R129" s="228"/>
      <c r="S129" s="228"/>
      <c r="T129" s="238"/>
      <c r="U129" s="114"/>
      <c r="V129" s="161"/>
      <c r="W129" s="218"/>
      <c r="X129" s="180"/>
      <c r="Y129" s="284"/>
      <c r="Z129" s="286"/>
      <c r="AA129" s="290"/>
      <c r="AB129" s="286"/>
      <c r="AC129" s="286"/>
      <c r="AD129" s="286"/>
      <c r="AE129" s="286"/>
      <c r="AF129" s="286"/>
      <c r="AG129" s="286"/>
      <c r="AH129" s="286"/>
      <c r="AI129" s="286"/>
      <c r="AJ129" s="286"/>
      <c r="AK129" s="286"/>
      <c r="AL129" s="286"/>
      <c r="AM129" s="286"/>
      <c r="AN129" s="291"/>
    </row>
    <row r="130" spans="2:40" ht="14.1" customHeight="1">
      <c r="B130" s="113"/>
      <c r="C130" s="846"/>
      <c r="D130" s="848"/>
      <c r="E130" s="142"/>
      <c r="F130" s="850" t="s">
        <v>140</v>
      </c>
      <c r="G130" s="842"/>
      <c r="H130" s="142"/>
      <c r="I130" s="84"/>
      <c r="J130" s="143"/>
      <c r="K130" s="119"/>
      <c r="L130" s="273"/>
      <c r="M130" s="447"/>
      <c r="N130" s="218"/>
      <c r="O130" s="119"/>
      <c r="P130" s="273"/>
      <c r="Q130" s="447"/>
      <c r="R130" s="447"/>
      <c r="S130" s="447"/>
      <c r="T130" s="509"/>
      <c r="U130" s="267"/>
      <c r="V130" s="156">
        <f t="shared" ref="V130:V135" si="42">+S130*T130</f>
        <v>0</v>
      </c>
      <c r="W130" s="218"/>
      <c r="X130" s="180"/>
      <c r="Y130" s="284"/>
      <c r="Z130" s="187">
        <f t="shared" ref="Z130:Z135" si="43">+SUM(AB130:AM130)</f>
        <v>0</v>
      </c>
      <c r="AA130" s="294"/>
      <c r="AB130" s="510"/>
      <c r="AC130" s="510"/>
      <c r="AD130" s="510"/>
      <c r="AE130" s="510"/>
      <c r="AF130" s="510"/>
      <c r="AG130" s="510"/>
      <c r="AH130" s="510"/>
      <c r="AI130" s="510"/>
      <c r="AJ130" s="510"/>
      <c r="AK130" s="510"/>
      <c r="AL130" s="510"/>
      <c r="AM130" s="510"/>
      <c r="AN130" s="291"/>
    </row>
    <row r="131" spans="2:40" ht="14.1" customHeight="1">
      <c r="B131" s="113"/>
      <c r="C131" s="846"/>
      <c r="D131" s="848"/>
      <c r="E131" s="142"/>
      <c r="F131" s="851"/>
      <c r="G131" s="843"/>
      <c r="H131" s="142"/>
      <c r="I131" s="84"/>
      <c r="J131" s="143"/>
      <c r="K131" s="119"/>
      <c r="L131" s="273"/>
      <c r="M131" s="447"/>
      <c r="N131" s="218"/>
      <c r="O131" s="119"/>
      <c r="P131" s="273"/>
      <c r="Q131" s="447"/>
      <c r="R131" s="447"/>
      <c r="S131" s="447"/>
      <c r="T131" s="509"/>
      <c r="U131" s="267"/>
      <c r="V131" s="156">
        <f t="shared" si="42"/>
        <v>0</v>
      </c>
      <c r="W131" s="218"/>
      <c r="X131" s="180"/>
      <c r="Y131" s="284"/>
      <c r="Z131" s="187">
        <f t="shared" si="43"/>
        <v>0</v>
      </c>
      <c r="AA131" s="294"/>
      <c r="AB131" s="510"/>
      <c r="AC131" s="510"/>
      <c r="AD131" s="510"/>
      <c r="AE131" s="510"/>
      <c r="AF131" s="510"/>
      <c r="AG131" s="510"/>
      <c r="AH131" s="510"/>
      <c r="AI131" s="510"/>
      <c r="AJ131" s="510"/>
      <c r="AK131" s="510"/>
      <c r="AL131" s="510"/>
      <c r="AM131" s="510"/>
      <c r="AN131" s="291"/>
    </row>
    <row r="132" spans="2:40" ht="14.1" customHeight="1">
      <c r="B132" s="113"/>
      <c r="C132" s="846"/>
      <c r="D132" s="848"/>
      <c r="E132" s="142"/>
      <c r="F132" s="851"/>
      <c r="G132" s="843"/>
      <c r="H132" s="142"/>
      <c r="I132" s="84"/>
      <c r="J132" s="143"/>
      <c r="K132" s="119"/>
      <c r="L132" s="273"/>
      <c r="M132" s="447"/>
      <c r="N132" s="218"/>
      <c r="O132" s="119"/>
      <c r="P132" s="273"/>
      <c r="Q132" s="447"/>
      <c r="R132" s="447"/>
      <c r="S132" s="447"/>
      <c r="T132" s="509"/>
      <c r="U132" s="267"/>
      <c r="V132" s="156">
        <f t="shared" si="42"/>
        <v>0</v>
      </c>
      <c r="W132" s="218"/>
      <c r="X132" s="180"/>
      <c r="Y132" s="284"/>
      <c r="Z132" s="187">
        <f t="shared" si="43"/>
        <v>0</v>
      </c>
      <c r="AA132" s="294"/>
      <c r="AB132" s="510"/>
      <c r="AC132" s="510"/>
      <c r="AD132" s="510"/>
      <c r="AE132" s="510"/>
      <c r="AF132" s="510"/>
      <c r="AG132" s="510"/>
      <c r="AH132" s="510"/>
      <c r="AI132" s="510"/>
      <c r="AJ132" s="510"/>
      <c r="AK132" s="510"/>
      <c r="AL132" s="510"/>
      <c r="AM132" s="510"/>
      <c r="AN132" s="291"/>
    </row>
    <row r="133" spans="2:40" ht="14.1" customHeight="1">
      <c r="B133" s="113"/>
      <c r="C133" s="846"/>
      <c r="D133" s="848"/>
      <c r="E133" s="142"/>
      <c r="F133" s="851"/>
      <c r="G133" s="843"/>
      <c r="H133" s="142"/>
      <c r="I133" s="84"/>
      <c r="J133" s="143"/>
      <c r="K133" s="119"/>
      <c r="L133" s="273"/>
      <c r="M133" s="447"/>
      <c r="N133" s="218"/>
      <c r="O133" s="119"/>
      <c r="P133" s="273"/>
      <c r="Q133" s="447"/>
      <c r="R133" s="447"/>
      <c r="S133" s="447"/>
      <c r="T133" s="509"/>
      <c r="U133" s="267"/>
      <c r="V133" s="156">
        <f t="shared" si="42"/>
        <v>0</v>
      </c>
      <c r="W133" s="218"/>
      <c r="X133" s="180"/>
      <c r="Y133" s="284"/>
      <c r="Z133" s="187">
        <f t="shared" si="43"/>
        <v>0</v>
      </c>
      <c r="AA133" s="294"/>
      <c r="AB133" s="510"/>
      <c r="AC133" s="510"/>
      <c r="AD133" s="510"/>
      <c r="AE133" s="510"/>
      <c r="AF133" s="510"/>
      <c r="AG133" s="510"/>
      <c r="AH133" s="510"/>
      <c r="AI133" s="510"/>
      <c r="AJ133" s="510"/>
      <c r="AK133" s="510"/>
      <c r="AL133" s="510"/>
      <c r="AM133" s="510"/>
      <c r="AN133" s="291"/>
    </row>
    <row r="134" spans="2:40" ht="14.1" customHeight="1">
      <c r="B134" s="113"/>
      <c r="C134" s="846"/>
      <c r="D134" s="848"/>
      <c r="E134" s="142"/>
      <c r="F134" s="851"/>
      <c r="G134" s="843"/>
      <c r="H134" s="142"/>
      <c r="I134" s="84"/>
      <c r="J134" s="143"/>
      <c r="K134" s="119"/>
      <c r="L134" s="273"/>
      <c r="M134" s="447"/>
      <c r="N134" s="218"/>
      <c r="O134" s="119"/>
      <c r="P134" s="273"/>
      <c r="Q134" s="447"/>
      <c r="R134" s="447"/>
      <c r="S134" s="447"/>
      <c r="T134" s="509"/>
      <c r="U134" s="267"/>
      <c r="V134" s="156">
        <f t="shared" si="42"/>
        <v>0</v>
      </c>
      <c r="W134" s="218"/>
      <c r="X134" s="180"/>
      <c r="Y134" s="284"/>
      <c r="Z134" s="187">
        <f t="shared" si="43"/>
        <v>0</v>
      </c>
      <c r="AA134" s="294"/>
      <c r="AB134" s="510"/>
      <c r="AC134" s="510"/>
      <c r="AD134" s="510"/>
      <c r="AE134" s="510"/>
      <c r="AF134" s="510"/>
      <c r="AG134" s="510"/>
      <c r="AH134" s="510"/>
      <c r="AI134" s="510"/>
      <c r="AJ134" s="510"/>
      <c r="AK134" s="510"/>
      <c r="AL134" s="510"/>
      <c r="AM134" s="510"/>
      <c r="AN134" s="291"/>
    </row>
    <row r="135" spans="2:40" ht="14.1" customHeight="1">
      <c r="B135" s="113"/>
      <c r="C135" s="846"/>
      <c r="D135" s="848"/>
      <c r="E135" s="142"/>
      <c r="F135" s="851"/>
      <c r="G135" s="843"/>
      <c r="H135" s="142"/>
      <c r="I135" s="84"/>
      <c r="J135" s="143"/>
      <c r="K135" s="119"/>
      <c r="L135" s="273"/>
      <c r="M135" s="447"/>
      <c r="N135" s="218"/>
      <c r="O135" s="119"/>
      <c r="P135" s="273"/>
      <c r="Q135" s="447"/>
      <c r="R135" s="447"/>
      <c r="S135" s="447"/>
      <c r="T135" s="509"/>
      <c r="U135" s="267"/>
      <c r="V135" s="156">
        <f t="shared" si="42"/>
        <v>0</v>
      </c>
      <c r="W135" s="218"/>
      <c r="X135" s="180"/>
      <c r="Y135" s="284"/>
      <c r="Z135" s="187">
        <f t="shared" si="43"/>
        <v>0</v>
      </c>
      <c r="AA135" s="294"/>
      <c r="AB135" s="510"/>
      <c r="AC135" s="510"/>
      <c r="AD135" s="510"/>
      <c r="AE135" s="510"/>
      <c r="AF135" s="510"/>
      <c r="AG135" s="510"/>
      <c r="AH135" s="510"/>
      <c r="AI135" s="510"/>
      <c r="AJ135" s="510"/>
      <c r="AK135" s="510"/>
      <c r="AL135" s="510"/>
      <c r="AM135" s="510"/>
      <c r="AN135" s="291"/>
    </row>
    <row r="136" spans="2:40" ht="14.1" customHeight="1">
      <c r="B136" s="113"/>
      <c r="C136" s="846"/>
      <c r="D136" s="848"/>
      <c r="E136" s="142"/>
      <c r="F136" s="852"/>
      <c r="G136" s="844"/>
      <c r="H136" s="142"/>
      <c r="I136" s="162"/>
      <c r="J136" s="143"/>
      <c r="K136" s="119"/>
      <c r="L136" s="273"/>
      <c r="M136" s="163"/>
      <c r="N136" s="218"/>
      <c r="O136" s="119"/>
      <c r="P136" s="273"/>
      <c r="Q136" s="163"/>
      <c r="R136" s="163"/>
      <c r="S136" s="163"/>
      <c r="T136" s="233"/>
      <c r="U136" s="267"/>
      <c r="V136" s="164">
        <f>SUM(V130:V135)</f>
        <v>0</v>
      </c>
      <c r="W136" s="218"/>
      <c r="X136" s="180"/>
      <c r="Y136" s="284"/>
      <c r="Z136" s="164">
        <f>SUM(Z130:Z135)</f>
        <v>0</v>
      </c>
      <c r="AA136" s="294"/>
      <c r="AB136" s="164">
        <f t="shared" ref="AB136:AM136" si="44">SUM(AB130:AB135)</f>
        <v>0</v>
      </c>
      <c r="AC136" s="164">
        <f t="shared" si="44"/>
        <v>0</v>
      </c>
      <c r="AD136" s="164">
        <f t="shared" si="44"/>
        <v>0</v>
      </c>
      <c r="AE136" s="164">
        <f t="shared" si="44"/>
        <v>0</v>
      </c>
      <c r="AF136" s="164">
        <f t="shared" si="44"/>
        <v>0</v>
      </c>
      <c r="AG136" s="164">
        <f t="shared" si="44"/>
        <v>0</v>
      </c>
      <c r="AH136" s="164">
        <f t="shared" si="44"/>
        <v>0</v>
      </c>
      <c r="AI136" s="164">
        <f t="shared" si="44"/>
        <v>0</v>
      </c>
      <c r="AJ136" s="164">
        <f t="shared" si="44"/>
        <v>0</v>
      </c>
      <c r="AK136" s="164">
        <f t="shared" si="44"/>
        <v>0</v>
      </c>
      <c r="AL136" s="164">
        <f t="shared" si="44"/>
        <v>0</v>
      </c>
      <c r="AM136" s="164">
        <f t="shared" si="44"/>
        <v>0</v>
      </c>
      <c r="AN136" s="291"/>
    </row>
    <row r="137" spans="2:40" ht="8.1" customHeight="1">
      <c r="B137" s="113"/>
      <c r="C137" s="846"/>
      <c r="D137" s="848"/>
      <c r="E137" s="142"/>
      <c r="F137" s="228"/>
      <c r="G137" s="114"/>
      <c r="H137" s="142"/>
      <c r="I137" s="114"/>
      <c r="J137" s="143"/>
      <c r="K137" s="119"/>
      <c r="L137" s="273"/>
      <c r="M137" s="228"/>
      <c r="N137" s="218"/>
      <c r="O137" s="119"/>
      <c r="P137" s="273"/>
      <c r="Q137" s="228"/>
      <c r="R137" s="228"/>
      <c r="S137" s="228"/>
      <c r="T137" s="238"/>
      <c r="U137" s="114"/>
      <c r="V137" s="161"/>
      <c r="W137" s="218"/>
      <c r="X137" s="180"/>
      <c r="Y137" s="284"/>
      <c r="Z137" s="286"/>
      <c r="AA137" s="290"/>
      <c r="AB137" s="286"/>
      <c r="AC137" s="286"/>
      <c r="AD137" s="286"/>
      <c r="AE137" s="286"/>
      <c r="AF137" s="286"/>
      <c r="AG137" s="286"/>
      <c r="AH137" s="286"/>
      <c r="AI137" s="286"/>
      <c r="AJ137" s="286"/>
      <c r="AK137" s="286"/>
      <c r="AL137" s="286"/>
      <c r="AM137" s="286"/>
      <c r="AN137" s="291"/>
    </row>
    <row r="138" spans="2:40" ht="14.1" customHeight="1">
      <c r="B138" s="113"/>
      <c r="C138" s="846"/>
      <c r="D138" s="848"/>
      <c r="E138" s="142"/>
      <c r="F138" s="850" t="s">
        <v>141</v>
      </c>
      <c r="G138" s="842"/>
      <c r="H138" s="142"/>
      <c r="I138" s="84"/>
      <c r="J138" s="143"/>
      <c r="K138" s="119"/>
      <c r="L138" s="273"/>
      <c r="M138" s="447"/>
      <c r="N138" s="218"/>
      <c r="O138" s="119"/>
      <c r="P138" s="273"/>
      <c r="Q138" s="447"/>
      <c r="R138" s="447"/>
      <c r="S138" s="447"/>
      <c r="T138" s="509"/>
      <c r="U138" s="267"/>
      <c r="V138" s="156">
        <f t="shared" ref="V138:V143" si="45">+S138*T138</f>
        <v>0</v>
      </c>
      <c r="W138" s="218"/>
      <c r="X138" s="180"/>
      <c r="Y138" s="284"/>
      <c r="Z138" s="187">
        <f t="shared" ref="Z138:Z143" si="46">+SUM(AB138:AM138)</f>
        <v>0</v>
      </c>
      <c r="AA138" s="294"/>
      <c r="AB138" s="510"/>
      <c r="AC138" s="510"/>
      <c r="AD138" s="510"/>
      <c r="AE138" s="510"/>
      <c r="AF138" s="510"/>
      <c r="AG138" s="510"/>
      <c r="AH138" s="510"/>
      <c r="AI138" s="510"/>
      <c r="AJ138" s="510"/>
      <c r="AK138" s="510"/>
      <c r="AL138" s="510"/>
      <c r="AM138" s="510"/>
      <c r="AN138" s="291"/>
    </row>
    <row r="139" spans="2:40" ht="14.1" customHeight="1">
      <c r="B139" s="113"/>
      <c r="C139" s="846"/>
      <c r="D139" s="848"/>
      <c r="E139" s="142"/>
      <c r="F139" s="851"/>
      <c r="G139" s="843"/>
      <c r="H139" s="142"/>
      <c r="I139" s="84"/>
      <c r="J139" s="143"/>
      <c r="K139" s="119"/>
      <c r="L139" s="273"/>
      <c r="M139" s="447"/>
      <c r="N139" s="218"/>
      <c r="O139" s="119"/>
      <c r="P139" s="273"/>
      <c r="Q139" s="447"/>
      <c r="R139" s="447"/>
      <c r="S139" s="447"/>
      <c r="T139" s="509"/>
      <c r="U139" s="267"/>
      <c r="V139" s="156">
        <f t="shared" si="45"/>
        <v>0</v>
      </c>
      <c r="W139" s="218"/>
      <c r="X139" s="180"/>
      <c r="Y139" s="284"/>
      <c r="Z139" s="187">
        <f t="shared" si="46"/>
        <v>0</v>
      </c>
      <c r="AA139" s="294"/>
      <c r="AB139" s="510"/>
      <c r="AC139" s="510"/>
      <c r="AD139" s="510"/>
      <c r="AE139" s="510"/>
      <c r="AF139" s="510"/>
      <c r="AG139" s="510"/>
      <c r="AH139" s="510"/>
      <c r="AI139" s="510"/>
      <c r="AJ139" s="510"/>
      <c r="AK139" s="510"/>
      <c r="AL139" s="510"/>
      <c r="AM139" s="510"/>
      <c r="AN139" s="291"/>
    </row>
    <row r="140" spans="2:40" ht="14.1" customHeight="1">
      <c r="B140" s="113"/>
      <c r="C140" s="846"/>
      <c r="D140" s="848"/>
      <c r="E140" s="142"/>
      <c r="F140" s="851"/>
      <c r="G140" s="843"/>
      <c r="H140" s="142"/>
      <c r="I140" s="84"/>
      <c r="J140" s="143"/>
      <c r="K140" s="119"/>
      <c r="L140" s="273"/>
      <c r="M140" s="447"/>
      <c r="N140" s="218"/>
      <c r="O140" s="119"/>
      <c r="P140" s="273"/>
      <c r="Q140" s="447"/>
      <c r="R140" s="447"/>
      <c r="S140" s="447"/>
      <c r="T140" s="509"/>
      <c r="U140" s="267"/>
      <c r="V140" s="156">
        <f t="shared" si="45"/>
        <v>0</v>
      </c>
      <c r="W140" s="218"/>
      <c r="X140" s="180"/>
      <c r="Y140" s="284"/>
      <c r="Z140" s="187">
        <f t="shared" si="46"/>
        <v>0</v>
      </c>
      <c r="AA140" s="294"/>
      <c r="AB140" s="510"/>
      <c r="AC140" s="510"/>
      <c r="AD140" s="510"/>
      <c r="AE140" s="510"/>
      <c r="AF140" s="510"/>
      <c r="AG140" s="510"/>
      <c r="AH140" s="510"/>
      <c r="AI140" s="510"/>
      <c r="AJ140" s="510"/>
      <c r="AK140" s="510"/>
      <c r="AL140" s="510"/>
      <c r="AM140" s="510"/>
      <c r="AN140" s="291"/>
    </row>
    <row r="141" spans="2:40" ht="14.1" customHeight="1">
      <c r="B141" s="113"/>
      <c r="C141" s="846"/>
      <c r="D141" s="848"/>
      <c r="E141" s="142"/>
      <c r="F141" s="851"/>
      <c r="G141" s="843"/>
      <c r="H141" s="142"/>
      <c r="I141" s="84"/>
      <c r="J141" s="143"/>
      <c r="K141" s="119"/>
      <c r="L141" s="273"/>
      <c r="M141" s="447"/>
      <c r="N141" s="218"/>
      <c r="O141" s="119"/>
      <c r="P141" s="273"/>
      <c r="Q141" s="447"/>
      <c r="R141" s="447"/>
      <c r="S141" s="447"/>
      <c r="T141" s="509"/>
      <c r="U141" s="267"/>
      <c r="V141" s="156">
        <f t="shared" si="45"/>
        <v>0</v>
      </c>
      <c r="W141" s="218"/>
      <c r="X141" s="180"/>
      <c r="Y141" s="284"/>
      <c r="Z141" s="187">
        <f t="shared" si="46"/>
        <v>0</v>
      </c>
      <c r="AA141" s="294"/>
      <c r="AB141" s="510"/>
      <c r="AC141" s="510"/>
      <c r="AD141" s="510"/>
      <c r="AE141" s="510"/>
      <c r="AF141" s="510"/>
      <c r="AG141" s="510"/>
      <c r="AH141" s="510"/>
      <c r="AI141" s="510"/>
      <c r="AJ141" s="510"/>
      <c r="AK141" s="510"/>
      <c r="AL141" s="510"/>
      <c r="AM141" s="510"/>
      <c r="AN141" s="291"/>
    </row>
    <row r="142" spans="2:40" ht="14.1" customHeight="1">
      <c r="B142" s="113"/>
      <c r="C142" s="846"/>
      <c r="D142" s="848"/>
      <c r="E142" s="142"/>
      <c r="F142" s="851"/>
      <c r="G142" s="843"/>
      <c r="H142" s="142"/>
      <c r="I142" s="84"/>
      <c r="J142" s="143"/>
      <c r="K142" s="119"/>
      <c r="L142" s="273"/>
      <c r="M142" s="447"/>
      <c r="N142" s="218"/>
      <c r="O142" s="119"/>
      <c r="P142" s="273"/>
      <c r="Q142" s="447"/>
      <c r="R142" s="447"/>
      <c r="S142" s="447"/>
      <c r="T142" s="509"/>
      <c r="U142" s="267"/>
      <c r="V142" s="156">
        <f t="shared" si="45"/>
        <v>0</v>
      </c>
      <c r="W142" s="218"/>
      <c r="X142" s="180"/>
      <c r="Y142" s="284"/>
      <c r="Z142" s="187">
        <f t="shared" si="46"/>
        <v>0</v>
      </c>
      <c r="AA142" s="294"/>
      <c r="AB142" s="510"/>
      <c r="AC142" s="510"/>
      <c r="AD142" s="510"/>
      <c r="AE142" s="510"/>
      <c r="AF142" s="510"/>
      <c r="AG142" s="510"/>
      <c r="AH142" s="510"/>
      <c r="AI142" s="510"/>
      <c r="AJ142" s="510"/>
      <c r="AK142" s="510"/>
      <c r="AL142" s="510"/>
      <c r="AM142" s="510"/>
      <c r="AN142" s="291"/>
    </row>
    <row r="143" spans="2:40" ht="14.1" customHeight="1">
      <c r="B143" s="113"/>
      <c r="C143" s="846"/>
      <c r="D143" s="848"/>
      <c r="E143" s="142"/>
      <c r="F143" s="851"/>
      <c r="G143" s="843"/>
      <c r="H143" s="142"/>
      <c r="I143" s="84"/>
      <c r="J143" s="143"/>
      <c r="K143" s="119"/>
      <c r="L143" s="273"/>
      <c r="M143" s="447"/>
      <c r="N143" s="218"/>
      <c r="O143" s="119"/>
      <c r="P143" s="273"/>
      <c r="Q143" s="447"/>
      <c r="R143" s="447"/>
      <c r="S143" s="447"/>
      <c r="T143" s="509"/>
      <c r="U143" s="267"/>
      <c r="V143" s="156">
        <f t="shared" si="45"/>
        <v>0</v>
      </c>
      <c r="W143" s="218"/>
      <c r="X143" s="180"/>
      <c r="Y143" s="284"/>
      <c r="Z143" s="187">
        <f t="shared" si="46"/>
        <v>0</v>
      </c>
      <c r="AA143" s="294"/>
      <c r="AB143" s="510"/>
      <c r="AC143" s="510"/>
      <c r="AD143" s="510"/>
      <c r="AE143" s="510"/>
      <c r="AF143" s="510"/>
      <c r="AG143" s="510"/>
      <c r="AH143" s="510"/>
      <c r="AI143" s="510"/>
      <c r="AJ143" s="510"/>
      <c r="AK143" s="510"/>
      <c r="AL143" s="510"/>
      <c r="AM143" s="510"/>
      <c r="AN143" s="291"/>
    </row>
    <row r="144" spans="2:40" ht="14.1" customHeight="1">
      <c r="B144" s="113"/>
      <c r="C144" s="846"/>
      <c r="D144" s="848"/>
      <c r="E144" s="142"/>
      <c r="F144" s="852"/>
      <c r="G144" s="844"/>
      <c r="H144" s="142"/>
      <c r="I144" s="162"/>
      <c r="J144" s="143"/>
      <c r="K144" s="119"/>
      <c r="L144" s="273"/>
      <c r="M144" s="163"/>
      <c r="N144" s="218"/>
      <c r="O144" s="119"/>
      <c r="P144" s="273"/>
      <c r="Q144" s="163"/>
      <c r="R144" s="163"/>
      <c r="S144" s="163"/>
      <c r="T144" s="233"/>
      <c r="U144" s="267"/>
      <c r="V144" s="164">
        <f>SUM(V138:V143)</f>
        <v>0</v>
      </c>
      <c r="W144" s="218"/>
      <c r="X144" s="180"/>
      <c r="Y144" s="284"/>
      <c r="Z144" s="164">
        <f>SUM(Z138:Z143)</f>
        <v>0</v>
      </c>
      <c r="AA144" s="294"/>
      <c r="AB144" s="164">
        <f t="shared" ref="AB144:AM144" si="47">SUM(AB138:AB143)</f>
        <v>0</v>
      </c>
      <c r="AC144" s="164">
        <f t="shared" si="47"/>
        <v>0</v>
      </c>
      <c r="AD144" s="164">
        <f t="shared" si="47"/>
        <v>0</v>
      </c>
      <c r="AE144" s="164">
        <f t="shared" si="47"/>
        <v>0</v>
      </c>
      <c r="AF144" s="164">
        <f t="shared" si="47"/>
        <v>0</v>
      </c>
      <c r="AG144" s="164">
        <f t="shared" si="47"/>
        <v>0</v>
      </c>
      <c r="AH144" s="164">
        <f t="shared" si="47"/>
        <v>0</v>
      </c>
      <c r="AI144" s="164">
        <f t="shared" si="47"/>
        <v>0</v>
      </c>
      <c r="AJ144" s="164">
        <f t="shared" si="47"/>
        <v>0</v>
      </c>
      <c r="AK144" s="164">
        <f t="shared" si="47"/>
        <v>0</v>
      </c>
      <c r="AL144" s="164">
        <f t="shared" si="47"/>
        <v>0</v>
      </c>
      <c r="AM144" s="164">
        <f t="shared" si="47"/>
        <v>0</v>
      </c>
      <c r="AN144" s="291"/>
    </row>
    <row r="145" spans="2:40" ht="8.1" customHeight="1">
      <c r="B145" s="113"/>
      <c r="C145" s="846"/>
      <c r="D145" s="848"/>
      <c r="E145" s="142"/>
      <c r="F145" s="228"/>
      <c r="G145" s="114"/>
      <c r="H145" s="142"/>
      <c r="I145" s="114"/>
      <c r="J145" s="143"/>
      <c r="K145" s="119"/>
      <c r="L145" s="273"/>
      <c r="M145" s="228"/>
      <c r="N145" s="218"/>
      <c r="O145" s="119"/>
      <c r="P145" s="273"/>
      <c r="Q145" s="228"/>
      <c r="R145" s="228"/>
      <c r="S145" s="228"/>
      <c r="T145" s="238"/>
      <c r="U145" s="114"/>
      <c r="V145" s="161"/>
      <c r="W145" s="218"/>
      <c r="X145" s="180"/>
      <c r="Y145" s="284"/>
      <c r="Z145" s="286"/>
      <c r="AA145" s="290"/>
      <c r="AB145" s="286"/>
      <c r="AC145" s="286"/>
      <c r="AD145" s="286"/>
      <c r="AE145" s="286"/>
      <c r="AF145" s="286"/>
      <c r="AG145" s="286"/>
      <c r="AH145" s="286"/>
      <c r="AI145" s="286"/>
      <c r="AJ145" s="286"/>
      <c r="AK145" s="286"/>
      <c r="AL145" s="286"/>
      <c r="AM145" s="286"/>
      <c r="AN145" s="291"/>
    </row>
    <row r="146" spans="2:40" ht="14.1" customHeight="1">
      <c r="B146" s="113"/>
      <c r="C146" s="846"/>
      <c r="D146" s="848"/>
      <c r="E146" s="142"/>
      <c r="F146" s="850" t="s">
        <v>142</v>
      </c>
      <c r="G146" s="842"/>
      <c r="H146" s="142"/>
      <c r="I146" s="84"/>
      <c r="J146" s="143"/>
      <c r="K146" s="119"/>
      <c r="L146" s="273"/>
      <c r="M146" s="447"/>
      <c r="N146" s="218"/>
      <c r="O146" s="119"/>
      <c r="P146" s="273"/>
      <c r="Q146" s="447"/>
      <c r="R146" s="447"/>
      <c r="S146" s="447"/>
      <c r="T146" s="509"/>
      <c r="U146" s="267"/>
      <c r="V146" s="156">
        <f t="shared" ref="V146:V151" si="48">+S146*T146</f>
        <v>0</v>
      </c>
      <c r="W146" s="218"/>
      <c r="X146" s="180"/>
      <c r="Y146" s="284"/>
      <c r="Z146" s="187">
        <f t="shared" ref="Z146:Z151" si="49">+SUM(AB146:AM146)</f>
        <v>0</v>
      </c>
      <c r="AA146" s="294"/>
      <c r="AB146" s="510"/>
      <c r="AC146" s="510"/>
      <c r="AD146" s="510"/>
      <c r="AE146" s="510"/>
      <c r="AF146" s="510"/>
      <c r="AG146" s="510"/>
      <c r="AH146" s="510"/>
      <c r="AI146" s="510"/>
      <c r="AJ146" s="510"/>
      <c r="AK146" s="510"/>
      <c r="AL146" s="510"/>
      <c r="AM146" s="510"/>
      <c r="AN146" s="291"/>
    </row>
    <row r="147" spans="2:40" ht="14.1" customHeight="1">
      <c r="B147" s="113"/>
      <c r="C147" s="846"/>
      <c r="D147" s="848"/>
      <c r="E147" s="142"/>
      <c r="F147" s="851"/>
      <c r="G147" s="843"/>
      <c r="H147" s="142"/>
      <c r="I147" s="84"/>
      <c r="J147" s="143"/>
      <c r="K147" s="119"/>
      <c r="L147" s="273"/>
      <c r="M147" s="447"/>
      <c r="N147" s="218"/>
      <c r="O147" s="119"/>
      <c r="P147" s="273"/>
      <c r="Q147" s="447"/>
      <c r="R147" s="447"/>
      <c r="S147" s="447"/>
      <c r="T147" s="509"/>
      <c r="U147" s="267"/>
      <c r="V147" s="156">
        <f t="shared" si="48"/>
        <v>0</v>
      </c>
      <c r="W147" s="218"/>
      <c r="X147" s="180"/>
      <c r="Y147" s="284"/>
      <c r="Z147" s="187">
        <f t="shared" si="49"/>
        <v>0</v>
      </c>
      <c r="AA147" s="294"/>
      <c r="AB147" s="510"/>
      <c r="AC147" s="510"/>
      <c r="AD147" s="510"/>
      <c r="AE147" s="510"/>
      <c r="AF147" s="510"/>
      <c r="AG147" s="510"/>
      <c r="AH147" s="510"/>
      <c r="AI147" s="510"/>
      <c r="AJ147" s="510"/>
      <c r="AK147" s="510"/>
      <c r="AL147" s="510"/>
      <c r="AM147" s="510"/>
      <c r="AN147" s="291"/>
    </row>
    <row r="148" spans="2:40" ht="14.1" customHeight="1">
      <c r="B148" s="113"/>
      <c r="C148" s="846"/>
      <c r="D148" s="848"/>
      <c r="E148" s="142"/>
      <c r="F148" s="851"/>
      <c r="G148" s="843"/>
      <c r="H148" s="142"/>
      <c r="I148" s="84"/>
      <c r="J148" s="143"/>
      <c r="K148" s="119"/>
      <c r="L148" s="273"/>
      <c r="M148" s="447"/>
      <c r="N148" s="218"/>
      <c r="O148" s="119"/>
      <c r="P148" s="273"/>
      <c r="Q148" s="447"/>
      <c r="R148" s="447"/>
      <c r="S148" s="447"/>
      <c r="T148" s="509"/>
      <c r="U148" s="267"/>
      <c r="V148" s="156">
        <f t="shared" si="48"/>
        <v>0</v>
      </c>
      <c r="W148" s="218"/>
      <c r="X148" s="180"/>
      <c r="Y148" s="284"/>
      <c r="Z148" s="187">
        <f t="shared" si="49"/>
        <v>0</v>
      </c>
      <c r="AA148" s="294"/>
      <c r="AB148" s="510"/>
      <c r="AC148" s="510"/>
      <c r="AD148" s="510"/>
      <c r="AE148" s="510"/>
      <c r="AF148" s="510"/>
      <c r="AG148" s="510"/>
      <c r="AH148" s="510"/>
      <c r="AI148" s="510"/>
      <c r="AJ148" s="510"/>
      <c r="AK148" s="510"/>
      <c r="AL148" s="510"/>
      <c r="AM148" s="510"/>
      <c r="AN148" s="291"/>
    </row>
    <row r="149" spans="2:40" ht="14.1" customHeight="1">
      <c r="B149" s="113"/>
      <c r="C149" s="846"/>
      <c r="D149" s="848"/>
      <c r="E149" s="142"/>
      <c r="F149" s="851"/>
      <c r="G149" s="843"/>
      <c r="H149" s="142"/>
      <c r="I149" s="84"/>
      <c r="J149" s="143"/>
      <c r="K149" s="119"/>
      <c r="L149" s="273"/>
      <c r="M149" s="447"/>
      <c r="N149" s="218"/>
      <c r="O149" s="119"/>
      <c r="P149" s="273"/>
      <c r="Q149" s="447"/>
      <c r="R149" s="447"/>
      <c r="S149" s="447"/>
      <c r="T149" s="509"/>
      <c r="U149" s="267"/>
      <c r="V149" s="156">
        <f t="shared" si="48"/>
        <v>0</v>
      </c>
      <c r="W149" s="218"/>
      <c r="X149" s="180"/>
      <c r="Y149" s="284"/>
      <c r="Z149" s="187">
        <f t="shared" si="49"/>
        <v>0</v>
      </c>
      <c r="AA149" s="294"/>
      <c r="AB149" s="510"/>
      <c r="AC149" s="510"/>
      <c r="AD149" s="510"/>
      <c r="AE149" s="510"/>
      <c r="AF149" s="510"/>
      <c r="AG149" s="510"/>
      <c r="AH149" s="510"/>
      <c r="AI149" s="510"/>
      <c r="AJ149" s="510"/>
      <c r="AK149" s="510"/>
      <c r="AL149" s="510"/>
      <c r="AM149" s="510"/>
      <c r="AN149" s="291"/>
    </row>
    <row r="150" spans="2:40" ht="14.1" customHeight="1">
      <c r="B150" s="113"/>
      <c r="C150" s="846"/>
      <c r="D150" s="848"/>
      <c r="E150" s="142"/>
      <c r="F150" s="851"/>
      <c r="G150" s="843"/>
      <c r="H150" s="142"/>
      <c r="I150" s="84"/>
      <c r="J150" s="143"/>
      <c r="K150" s="119"/>
      <c r="L150" s="273"/>
      <c r="M150" s="447"/>
      <c r="N150" s="218"/>
      <c r="O150" s="119"/>
      <c r="P150" s="273"/>
      <c r="Q150" s="447"/>
      <c r="R150" s="447"/>
      <c r="S150" s="447"/>
      <c r="T150" s="509"/>
      <c r="U150" s="267"/>
      <c r="V150" s="156">
        <f t="shared" si="48"/>
        <v>0</v>
      </c>
      <c r="W150" s="218"/>
      <c r="X150" s="180"/>
      <c r="Y150" s="284"/>
      <c r="Z150" s="187">
        <f t="shared" si="49"/>
        <v>0</v>
      </c>
      <c r="AA150" s="294"/>
      <c r="AB150" s="510"/>
      <c r="AC150" s="510"/>
      <c r="AD150" s="510"/>
      <c r="AE150" s="510"/>
      <c r="AF150" s="510"/>
      <c r="AG150" s="510"/>
      <c r="AH150" s="510"/>
      <c r="AI150" s="510"/>
      <c r="AJ150" s="510"/>
      <c r="AK150" s="510"/>
      <c r="AL150" s="510"/>
      <c r="AM150" s="510"/>
      <c r="AN150" s="291"/>
    </row>
    <row r="151" spans="2:40" ht="14.1" customHeight="1">
      <c r="B151" s="113"/>
      <c r="C151" s="846"/>
      <c r="D151" s="848"/>
      <c r="E151" s="142"/>
      <c r="F151" s="851"/>
      <c r="G151" s="843"/>
      <c r="H151" s="142"/>
      <c r="I151" s="84"/>
      <c r="J151" s="143"/>
      <c r="K151" s="119"/>
      <c r="L151" s="273"/>
      <c r="M151" s="447"/>
      <c r="N151" s="218"/>
      <c r="O151" s="119"/>
      <c r="P151" s="273"/>
      <c r="Q151" s="447"/>
      <c r="R151" s="447"/>
      <c r="S151" s="447"/>
      <c r="T151" s="509"/>
      <c r="U151" s="267"/>
      <c r="V151" s="156">
        <f t="shared" si="48"/>
        <v>0</v>
      </c>
      <c r="W151" s="218"/>
      <c r="X151" s="180"/>
      <c r="Y151" s="284"/>
      <c r="Z151" s="187">
        <f t="shared" si="49"/>
        <v>0</v>
      </c>
      <c r="AA151" s="294"/>
      <c r="AB151" s="510"/>
      <c r="AC151" s="510"/>
      <c r="AD151" s="510"/>
      <c r="AE151" s="510"/>
      <c r="AF151" s="510"/>
      <c r="AG151" s="510"/>
      <c r="AH151" s="510"/>
      <c r="AI151" s="510"/>
      <c r="AJ151" s="510"/>
      <c r="AK151" s="510"/>
      <c r="AL151" s="510"/>
      <c r="AM151" s="510"/>
      <c r="AN151" s="291"/>
    </row>
    <row r="152" spans="2:40" ht="14.1" customHeight="1">
      <c r="B152" s="113"/>
      <c r="C152" s="846"/>
      <c r="D152" s="848"/>
      <c r="E152" s="142"/>
      <c r="F152" s="852"/>
      <c r="G152" s="844"/>
      <c r="H152" s="142"/>
      <c r="I152" s="162"/>
      <c r="J152" s="143"/>
      <c r="K152" s="119"/>
      <c r="L152" s="273"/>
      <c r="M152" s="163"/>
      <c r="N152" s="218"/>
      <c r="O152" s="119"/>
      <c r="P152" s="273"/>
      <c r="Q152" s="163"/>
      <c r="R152" s="163"/>
      <c r="S152" s="163"/>
      <c r="T152" s="233"/>
      <c r="U152" s="267"/>
      <c r="V152" s="164">
        <f>SUM(V146:V151)</f>
        <v>0</v>
      </c>
      <c r="W152" s="218"/>
      <c r="X152" s="180"/>
      <c r="Y152" s="284"/>
      <c r="Z152" s="164">
        <f>SUM(Z146:Z151)</f>
        <v>0</v>
      </c>
      <c r="AA152" s="294"/>
      <c r="AB152" s="164">
        <f t="shared" ref="AB152:AM152" si="50">SUM(AB146:AB151)</f>
        <v>0</v>
      </c>
      <c r="AC152" s="164">
        <f t="shared" si="50"/>
        <v>0</v>
      </c>
      <c r="AD152" s="164">
        <f t="shared" si="50"/>
        <v>0</v>
      </c>
      <c r="AE152" s="164">
        <f t="shared" si="50"/>
        <v>0</v>
      </c>
      <c r="AF152" s="164">
        <f t="shared" si="50"/>
        <v>0</v>
      </c>
      <c r="AG152" s="164">
        <f t="shared" si="50"/>
        <v>0</v>
      </c>
      <c r="AH152" s="164">
        <f t="shared" si="50"/>
        <v>0</v>
      </c>
      <c r="AI152" s="164">
        <f t="shared" si="50"/>
        <v>0</v>
      </c>
      <c r="AJ152" s="164">
        <f t="shared" si="50"/>
        <v>0</v>
      </c>
      <c r="AK152" s="164">
        <f t="shared" si="50"/>
        <v>0</v>
      </c>
      <c r="AL152" s="164">
        <f t="shared" si="50"/>
        <v>0</v>
      </c>
      <c r="AM152" s="164">
        <f t="shared" si="50"/>
        <v>0</v>
      </c>
      <c r="AN152" s="291"/>
    </row>
    <row r="153" spans="2:40" ht="8.1" customHeight="1">
      <c r="B153" s="113"/>
      <c r="C153" s="846"/>
      <c r="D153" s="848"/>
      <c r="E153" s="142"/>
      <c r="F153" s="228"/>
      <c r="G153" s="114"/>
      <c r="H153" s="142"/>
      <c r="I153" s="114"/>
      <c r="J153" s="143"/>
      <c r="K153" s="119"/>
      <c r="L153" s="273"/>
      <c r="M153" s="228"/>
      <c r="N153" s="218"/>
      <c r="O153" s="119"/>
      <c r="P153" s="273"/>
      <c r="Q153" s="228"/>
      <c r="R153" s="228"/>
      <c r="S153" s="228"/>
      <c r="T153" s="238"/>
      <c r="U153" s="114"/>
      <c r="V153" s="161"/>
      <c r="W153" s="218"/>
      <c r="X153" s="180"/>
      <c r="Y153" s="284"/>
      <c r="Z153" s="286"/>
      <c r="AA153" s="290"/>
      <c r="AB153" s="286"/>
      <c r="AC153" s="286"/>
      <c r="AD153" s="286"/>
      <c r="AE153" s="286"/>
      <c r="AF153" s="286"/>
      <c r="AG153" s="286"/>
      <c r="AH153" s="286"/>
      <c r="AI153" s="286"/>
      <c r="AJ153" s="286"/>
      <c r="AK153" s="286"/>
      <c r="AL153" s="286"/>
      <c r="AM153" s="286"/>
      <c r="AN153" s="291"/>
    </row>
    <row r="154" spans="2:40" ht="14.1" customHeight="1">
      <c r="B154" s="113"/>
      <c r="C154" s="846"/>
      <c r="D154" s="848"/>
      <c r="E154" s="142"/>
      <c r="F154" s="850" t="s">
        <v>143</v>
      </c>
      <c r="G154" s="842"/>
      <c r="H154" s="142"/>
      <c r="I154" s="84"/>
      <c r="J154" s="143"/>
      <c r="K154" s="119"/>
      <c r="L154" s="273"/>
      <c r="M154" s="447"/>
      <c r="N154" s="218"/>
      <c r="O154" s="119"/>
      <c r="P154" s="273"/>
      <c r="Q154" s="447"/>
      <c r="R154" s="447"/>
      <c r="S154" s="447"/>
      <c r="T154" s="509"/>
      <c r="U154" s="267"/>
      <c r="V154" s="156">
        <f t="shared" ref="V154:V159" si="51">+S154*T154</f>
        <v>0</v>
      </c>
      <c r="W154" s="218"/>
      <c r="X154" s="180"/>
      <c r="Y154" s="284"/>
      <c r="Z154" s="187">
        <f t="shared" ref="Z154:Z159" si="52">+SUM(AB154:AM154)</f>
        <v>0</v>
      </c>
      <c r="AA154" s="294"/>
      <c r="AB154" s="510"/>
      <c r="AC154" s="510"/>
      <c r="AD154" s="510"/>
      <c r="AE154" s="510"/>
      <c r="AF154" s="510"/>
      <c r="AG154" s="510"/>
      <c r="AH154" s="510"/>
      <c r="AI154" s="510"/>
      <c r="AJ154" s="510"/>
      <c r="AK154" s="510"/>
      <c r="AL154" s="510"/>
      <c r="AM154" s="510"/>
      <c r="AN154" s="291"/>
    </row>
    <row r="155" spans="2:40" ht="14.1" customHeight="1">
      <c r="B155" s="113"/>
      <c r="C155" s="846"/>
      <c r="D155" s="848"/>
      <c r="E155" s="142"/>
      <c r="F155" s="851"/>
      <c r="G155" s="843"/>
      <c r="H155" s="142"/>
      <c r="I155" s="84"/>
      <c r="J155" s="143"/>
      <c r="K155" s="119"/>
      <c r="L155" s="273"/>
      <c r="M155" s="447"/>
      <c r="N155" s="218"/>
      <c r="O155" s="119"/>
      <c r="P155" s="273"/>
      <c r="Q155" s="447"/>
      <c r="R155" s="447"/>
      <c r="S155" s="447"/>
      <c r="T155" s="509"/>
      <c r="U155" s="267"/>
      <c r="V155" s="156">
        <f t="shared" si="51"/>
        <v>0</v>
      </c>
      <c r="W155" s="218"/>
      <c r="X155" s="180"/>
      <c r="Y155" s="284"/>
      <c r="Z155" s="187">
        <f t="shared" si="52"/>
        <v>0</v>
      </c>
      <c r="AA155" s="294"/>
      <c r="AB155" s="510"/>
      <c r="AC155" s="510"/>
      <c r="AD155" s="510"/>
      <c r="AE155" s="510"/>
      <c r="AF155" s="510"/>
      <c r="AG155" s="510"/>
      <c r="AH155" s="510"/>
      <c r="AI155" s="510"/>
      <c r="AJ155" s="510"/>
      <c r="AK155" s="510"/>
      <c r="AL155" s="510"/>
      <c r="AM155" s="510"/>
      <c r="AN155" s="291"/>
    </row>
    <row r="156" spans="2:40" ht="14.1" customHeight="1">
      <c r="B156" s="113"/>
      <c r="C156" s="846"/>
      <c r="D156" s="848"/>
      <c r="E156" s="142"/>
      <c r="F156" s="851"/>
      <c r="G156" s="843"/>
      <c r="H156" s="142"/>
      <c r="I156" s="84"/>
      <c r="J156" s="143"/>
      <c r="K156" s="119"/>
      <c r="L156" s="273"/>
      <c r="M156" s="447"/>
      <c r="N156" s="218"/>
      <c r="O156" s="119"/>
      <c r="P156" s="273"/>
      <c r="Q156" s="447"/>
      <c r="R156" s="447"/>
      <c r="S156" s="447"/>
      <c r="T156" s="509"/>
      <c r="U156" s="267"/>
      <c r="V156" s="156">
        <f t="shared" si="51"/>
        <v>0</v>
      </c>
      <c r="W156" s="218"/>
      <c r="X156" s="180"/>
      <c r="Y156" s="284"/>
      <c r="Z156" s="187">
        <f t="shared" si="52"/>
        <v>0</v>
      </c>
      <c r="AA156" s="294"/>
      <c r="AB156" s="510"/>
      <c r="AC156" s="510"/>
      <c r="AD156" s="510"/>
      <c r="AE156" s="510"/>
      <c r="AF156" s="510"/>
      <c r="AG156" s="510"/>
      <c r="AH156" s="510"/>
      <c r="AI156" s="510"/>
      <c r="AJ156" s="510"/>
      <c r="AK156" s="510"/>
      <c r="AL156" s="510"/>
      <c r="AM156" s="510"/>
      <c r="AN156" s="291"/>
    </row>
    <row r="157" spans="2:40" ht="14.1" customHeight="1">
      <c r="B157" s="113"/>
      <c r="C157" s="846"/>
      <c r="D157" s="848"/>
      <c r="E157" s="142"/>
      <c r="F157" s="851"/>
      <c r="G157" s="843"/>
      <c r="H157" s="142"/>
      <c r="I157" s="84"/>
      <c r="J157" s="143"/>
      <c r="K157" s="119"/>
      <c r="L157" s="273"/>
      <c r="M157" s="447"/>
      <c r="N157" s="218"/>
      <c r="O157" s="119"/>
      <c r="P157" s="273"/>
      <c r="Q157" s="447"/>
      <c r="R157" s="447"/>
      <c r="S157" s="447"/>
      <c r="T157" s="509"/>
      <c r="U157" s="267"/>
      <c r="V157" s="156">
        <f t="shared" si="51"/>
        <v>0</v>
      </c>
      <c r="W157" s="218"/>
      <c r="X157" s="180"/>
      <c r="Y157" s="284"/>
      <c r="Z157" s="187">
        <f t="shared" si="52"/>
        <v>0</v>
      </c>
      <c r="AA157" s="294"/>
      <c r="AB157" s="510"/>
      <c r="AC157" s="510"/>
      <c r="AD157" s="510"/>
      <c r="AE157" s="510"/>
      <c r="AF157" s="510"/>
      <c r="AG157" s="510"/>
      <c r="AH157" s="510"/>
      <c r="AI157" s="510"/>
      <c r="AJ157" s="510"/>
      <c r="AK157" s="510"/>
      <c r="AL157" s="510"/>
      <c r="AM157" s="510"/>
      <c r="AN157" s="291"/>
    </row>
    <row r="158" spans="2:40" ht="14.1" customHeight="1">
      <c r="B158" s="113"/>
      <c r="C158" s="846"/>
      <c r="D158" s="848"/>
      <c r="E158" s="142"/>
      <c r="F158" s="851"/>
      <c r="G158" s="843"/>
      <c r="H158" s="142"/>
      <c r="I158" s="84"/>
      <c r="J158" s="143"/>
      <c r="K158" s="119"/>
      <c r="L158" s="273"/>
      <c r="M158" s="447"/>
      <c r="N158" s="218"/>
      <c r="O158" s="119"/>
      <c r="P158" s="273"/>
      <c r="Q158" s="447"/>
      <c r="R158" s="447"/>
      <c r="S158" s="447"/>
      <c r="T158" s="509"/>
      <c r="U158" s="267"/>
      <c r="V158" s="156">
        <f t="shared" si="51"/>
        <v>0</v>
      </c>
      <c r="W158" s="218"/>
      <c r="X158" s="180"/>
      <c r="Y158" s="284"/>
      <c r="Z158" s="187">
        <f t="shared" si="52"/>
        <v>0</v>
      </c>
      <c r="AA158" s="294"/>
      <c r="AB158" s="510"/>
      <c r="AC158" s="510"/>
      <c r="AD158" s="510"/>
      <c r="AE158" s="510"/>
      <c r="AF158" s="510"/>
      <c r="AG158" s="510"/>
      <c r="AH158" s="510"/>
      <c r="AI158" s="510"/>
      <c r="AJ158" s="510"/>
      <c r="AK158" s="510"/>
      <c r="AL158" s="510"/>
      <c r="AM158" s="510"/>
      <c r="AN158" s="291"/>
    </row>
    <row r="159" spans="2:40" ht="14.1" customHeight="1">
      <c r="B159" s="113"/>
      <c r="C159" s="846"/>
      <c r="D159" s="848"/>
      <c r="E159" s="142"/>
      <c r="F159" s="851"/>
      <c r="G159" s="843"/>
      <c r="H159" s="142"/>
      <c r="I159" s="84"/>
      <c r="J159" s="143"/>
      <c r="K159" s="119"/>
      <c r="L159" s="273"/>
      <c r="M159" s="447"/>
      <c r="N159" s="218"/>
      <c r="O159" s="119"/>
      <c r="P159" s="273"/>
      <c r="Q159" s="447"/>
      <c r="R159" s="447"/>
      <c r="S159" s="447"/>
      <c r="T159" s="509"/>
      <c r="U159" s="267"/>
      <c r="V159" s="156">
        <f t="shared" si="51"/>
        <v>0</v>
      </c>
      <c r="W159" s="218"/>
      <c r="X159" s="180"/>
      <c r="Y159" s="284"/>
      <c r="Z159" s="187">
        <f t="shared" si="52"/>
        <v>0</v>
      </c>
      <c r="AA159" s="294"/>
      <c r="AB159" s="510"/>
      <c r="AC159" s="510"/>
      <c r="AD159" s="510"/>
      <c r="AE159" s="510"/>
      <c r="AF159" s="510"/>
      <c r="AG159" s="510"/>
      <c r="AH159" s="510"/>
      <c r="AI159" s="510"/>
      <c r="AJ159" s="510"/>
      <c r="AK159" s="510"/>
      <c r="AL159" s="510"/>
      <c r="AM159" s="510"/>
      <c r="AN159" s="291"/>
    </row>
    <row r="160" spans="2:40" ht="14.1" customHeight="1">
      <c r="B160" s="113"/>
      <c r="C160" s="846"/>
      <c r="D160" s="848"/>
      <c r="E160" s="142"/>
      <c r="F160" s="852"/>
      <c r="G160" s="844"/>
      <c r="H160" s="142"/>
      <c r="I160" s="162"/>
      <c r="J160" s="143"/>
      <c r="K160" s="119"/>
      <c r="L160" s="273"/>
      <c r="M160" s="163"/>
      <c r="N160" s="218"/>
      <c r="O160" s="119"/>
      <c r="P160" s="273"/>
      <c r="Q160" s="163"/>
      <c r="R160" s="163"/>
      <c r="S160" s="163"/>
      <c r="T160" s="233"/>
      <c r="U160" s="267"/>
      <c r="V160" s="164">
        <f>SUM(V154:V159)</f>
        <v>0</v>
      </c>
      <c r="W160" s="218"/>
      <c r="X160" s="180"/>
      <c r="Y160" s="284"/>
      <c r="Z160" s="164">
        <f>SUM(Z154:Z159)</f>
        <v>0</v>
      </c>
      <c r="AA160" s="294"/>
      <c r="AB160" s="164">
        <f t="shared" ref="AB160:AM160" si="53">SUM(AB154:AB159)</f>
        <v>0</v>
      </c>
      <c r="AC160" s="164">
        <f t="shared" si="53"/>
        <v>0</v>
      </c>
      <c r="AD160" s="164">
        <f t="shared" si="53"/>
        <v>0</v>
      </c>
      <c r="AE160" s="164">
        <f t="shared" si="53"/>
        <v>0</v>
      </c>
      <c r="AF160" s="164">
        <f t="shared" si="53"/>
        <v>0</v>
      </c>
      <c r="AG160" s="164">
        <f t="shared" si="53"/>
        <v>0</v>
      </c>
      <c r="AH160" s="164">
        <f t="shared" si="53"/>
        <v>0</v>
      </c>
      <c r="AI160" s="164">
        <f t="shared" si="53"/>
        <v>0</v>
      </c>
      <c r="AJ160" s="164">
        <f t="shared" si="53"/>
        <v>0</v>
      </c>
      <c r="AK160" s="164">
        <f t="shared" si="53"/>
        <v>0</v>
      </c>
      <c r="AL160" s="164">
        <f t="shared" si="53"/>
        <v>0</v>
      </c>
      <c r="AM160" s="164">
        <f t="shared" si="53"/>
        <v>0</v>
      </c>
      <c r="AN160" s="291"/>
    </row>
    <row r="161" spans="2:40" ht="8.1" customHeight="1">
      <c r="B161" s="113"/>
      <c r="C161" s="846"/>
      <c r="D161" s="848"/>
      <c r="E161" s="142"/>
      <c r="F161" s="228"/>
      <c r="G161" s="114"/>
      <c r="H161" s="142"/>
      <c r="I161" s="114"/>
      <c r="J161" s="143"/>
      <c r="K161" s="119"/>
      <c r="L161" s="273"/>
      <c r="M161" s="228"/>
      <c r="N161" s="218"/>
      <c r="O161" s="119"/>
      <c r="P161" s="273"/>
      <c r="Q161" s="228"/>
      <c r="R161" s="228"/>
      <c r="S161" s="228"/>
      <c r="T161" s="238"/>
      <c r="U161" s="114"/>
      <c r="V161" s="161"/>
      <c r="W161" s="218"/>
      <c r="X161" s="180"/>
      <c r="Y161" s="284"/>
      <c r="Z161" s="286"/>
      <c r="AA161" s="290"/>
      <c r="AB161" s="286"/>
      <c r="AC161" s="286"/>
      <c r="AD161" s="286"/>
      <c r="AE161" s="286"/>
      <c r="AF161" s="286"/>
      <c r="AG161" s="286"/>
      <c r="AH161" s="286"/>
      <c r="AI161" s="286"/>
      <c r="AJ161" s="286"/>
      <c r="AK161" s="286"/>
      <c r="AL161" s="286"/>
      <c r="AM161" s="286"/>
      <c r="AN161" s="291"/>
    </row>
    <row r="162" spans="2:40" ht="14.1" customHeight="1">
      <c r="B162" s="113"/>
      <c r="C162" s="846"/>
      <c r="D162" s="848"/>
      <c r="E162" s="142"/>
      <c r="F162" s="850" t="s">
        <v>144</v>
      </c>
      <c r="G162" s="842"/>
      <c r="H162" s="142"/>
      <c r="I162" s="84"/>
      <c r="J162" s="143"/>
      <c r="K162" s="119"/>
      <c r="L162" s="273"/>
      <c r="M162" s="447"/>
      <c r="N162" s="218"/>
      <c r="O162" s="119"/>
      <c r="P162" s="273"/>
      <c r="Q162" s="447"/>
      <c r="R162" s="447"/>
      <c r="S162" s="447"/>
      <c r="T162" s="509"/>
      <c r="U162" s="267"/>
      <c r="V162" s="156">
        <f t="shared" ref="V162:V167" si="54">+S162*T162</f>
        <v>0</v>
      </c>
      <c r="W162" s="218"/>
      <c r="X162" s="180"/>
      <c r="Y162" s="284"/>
      <c r="Z162" s="187">
        <f t="shared" ref="Z162:Z167" si="55">+SUM(AB162:AM162)</f>
        <v>0</v>
      </c>
      <c r="AA162" s="294"/>
      <c r="AB162" s="510"/>
      <c r="AC162" s="510"/>
      <c r="AD162" s="510"/>
      <c r="AE162" s="510"/>
      <c r="AF162" s="510"/>
      <c r="AG162" s="510"/>
      <c r="AH162" s="510"/>
      <c r="AI162" s="510"/>
      <c r="AJ162" s="510"/>
      <c r="AK162" s="510"/>
      <c r="AL162" s="510"/>
      <c r="AM162" s="510"/>
      <c r="AN162" s="291"/>
    </row>
    <row r="163" spans="2:40" ht="14.1" customHeight="1">
      <c r="B163" s="113"/>
      <c r="C163" s="846"/>
      <c r="D163" s="848"/>
      <c r="E163" s="142"/>
      <c r="F163" s="851"/>
      <c r="G163" s="843"/>
      <c r="H163" s="142"/>
      <c r="I163" s="84"/>
      <c r="J163" s="143"/>
      <c r="K163" s="119"/>
      <c r="L163" s="273"/>
      <c r="M163" s="447"/>
      <c r="N163" s="218"/>
      <c r="O163" s="119"/>
      <c r="P163" s="273"/>
      <c r="Q163" s="447"/>
      <c r="R163" s="447"/>
      <c r="S163" s="447"/>
      <c r="T163" s="509"/>
      <c r="U163" s="267"/>
      <c r="V163" s="156">
        <f t="shared" si="54"/>
        <v>0</v>
      </c>
      <c r="W163" s="218"/>
      <c r="X163" s="180"/>
      <c r="Y163" s="284"/>
      <c r="Z163" s="187">
        <f t="shared" si="55"/>
        <v>0</v>
      </c>
      <c r="AA163" s="294"/>
      <c r="AB163" s="510"/>
      <c r="AC163" s="510"/>
      <c r="AD163" s="510"/>
      <c r="AE163" s="510"/>
      <c r="AF163" s="510"/>
      <c r="AG163" s="510"/>
      <c r="AH163" s="510"/>
      <c r="AI163" s="510"/>
      <c r="AJ163" s="510"/>
      <c r="AK163" s="510"/>
      <c r="AL163" s="510"/>
      <c r="AM163" s="510"/>
      <c r="AN163" s="291"/>
    </row>
    <row r="164" spans="2:40" ht="14.1" customHeight="1">
      <c r="B164" s="113"/>
      <c r="C164" s="846"/>
      <c r="D164" s="848"/>
      <c r="E164" s="142"/>
      <c r="F164" s="851"/>
      <c r="G164" s="843"/>
      <c r="H164" s="142"/>
      <c r="I164" s="84"/>
      <c r="J164" s="143"/>
      <c r="K164" s="119"/>
      <c r="L164" s="273"/>
      <c r="M164" s="447"/>
      <c r="N164" s="218"/>
      <c r="O164" s="119"/>
      <c r="P164" s="273"/>
      <c r="Q164" s="447"/>
      <c r="R164" s="447"/>
      <c r="S164" s="447"/>
      <c r="T164" s="509"/>
      <c r="U164" s="267"/>
      <c r="V164" s="156">
        <f t="shared" si="54"/>
        <v>0</v>
      </c>
      <c r="W164" s="218"/>
      <c r="X164" s="180"/>
      <c r="Y164" s="284"/>
      <c r="Z164" s="187">
        <f t="shared" si="55"/>
        <v>0</v>
      </c>
      <c r="AA164" s="294"/>
      <c r="AB164" s="510"/>
      <c r="AC164" s="510"/>
      <c r="AD164" s="510"/>
      <c r="AE164" s="510"/>
      <c r="AF164" s="510"/>
      <c r="AG164" s="510"/>
      <c r="AH164" s="510"/>
      <c r="AI164" s="510"/>
      <c r="AJ164" s="510"/>
      <c r="AK164" s="510"/>
      <c r="AL164" s="510"/>
      <c r="AM164" s="510"/>
      <c r="AN164" s="291"/>
    </row>
    <row r="165" spans="2:40" ht="14.1" customHeight="1">
      <c r="B165" s="113"/>
      <c r="C165" s="846"/>
      <c r="D165" s="848"/>
      <c r="E165" s="142"/>
      <c r="F165" s="851"/>
      <c r="G165" s="843"/>
      <c r="H165" s="142"/>
      <c r="I165" s="84"/>
      <c r="J165" s="143"/>
      <c r="K165" s="119"/>
      <c r="L165" s="273"/>
      <c r="M165" s="447"/>
      <c r="N165" s="218"/>
      <c r="O165" s="119"/>
      <c r="P165" s="273"/>
      <c r="Q165" s="447"/>
      <c r="R165" s="447"/>
      <c r="S165" s="447"/>
      <c r="T165" s="509"/>
      <c r="U165" s="267"/>
      <c r="V165" s="156">
        <f t="shared" si="54"/>
        <v>0</v>
      </c>
      <c r="W165" s="218"/>
      <c r="X165" s="180"/>
      <c r="Y165" s="284"/>
      <c r="Z165" s="187">
        <f t="shared" si="55"/>
        <v>0</v>
      </c>
      <c r="AA165" s="294"/>
      <c r="AB165" s="510"/>
      <c r="AC165" s="510"/>
      <c r="AD165" s="510"/>
      <c r="AE165" s="510"/>
      <c r="AF165" s="510"/>
      <c r="AG165" s="510"/>
      <c r="AH165" s="510"/>
      <c r="AI165" s="510"/>
      <c r="AJ165" s="510"/>
      <c r="AK165" s="510"/>
      <c r="AL165" s="510"/>
      <c r="AM165" s="510"/>
      <c r="AN165" s="291"/>
    </row>
    <row r="166" spans="2:40" ht="14.1" customHeight="1">
      <c r="B166" s="113"/>
      <c r="C166" s="846"/>
      <c r="D166" s="848"/>
      <c r="E166" s="142"/>
      <c r="F166" s="851"/>
      <c r="G166" s="843"/>
      <c r="H166" s="142"/>
      <c r="I166" s="84"/>
      <c r="J166" s="143"/>
      <c r="K166" s="119"/>
      <c r="L166" s="273"/>
      <c r="M166" s="447"/>
      <c r="N166" s="218"/>
      <c r="O166" s="119"/>
      <c r="P166" s="273"/>
      <c r="Q166" s="447"/>
      <c r="R166" s="447"/>
      <c r="S166" s="447"/>
      <c r="T166" s="509"/>
      <c r="U166" s="267"/>
      <c r="V166" s="156">
        <f t="shared" si="54"/>
        <v>0</v>
      </c>
      <c r="W166" s="218"/>
      <c r="X166" s="180"/>
      <c r="Y166" s="284"/>
      <c r="Z166" s="187">
        <f t="shared" si="55"/>
        <v>0</v>
      </c>
      <c r="AA166" s="294"/>
      <c r="AB166" s="510"/>
      <c r="AC166" s="510"/>
      <c r="AD166" s="510"/>
      <c r="AE166" s="510"/>
      <c r="AF166" s="510"/>
      <c r="AG166" s="510"/>
      <c r="AH166" s="510"/>
      <c r="AI166" s="510"/>
      <c r="AJ166" s="510"/>
      <c r="AK166" s="510"/>
      <c r="AL166" s="510"/>
      <c r="AM166" s="510"/>
      <c r="AN166" s="291"/>
    </row>
    <row r="167" spans="2:40" ht="14.1" customHeight="1">
      <c r="B167" s="113"/>
      <c r="C167" s="846"/>
      <c r="D167" s="848"/>
      <c r="E167" s="142"/>
      <c r="F167" s="851"/>
      <c r="G167" s="843"/>
      <c r="H167" s="142"/>
      <c r="I167" s="84"/>
      <c r="J167" s="143"/>
      <c r="K167" s="119"/>
      <c r="L167" s="273"/>
      <c r="M167" s="447"/>
      <c r="N167" s="218"/>
      <c r="O167" s="119"/>
      <c r="P167" s="273"/>
      <c r="Q167" s="447"/>
      <c r="R167" s="447"/>
      <c r="S167" s="447"/>
      <c r="T167" s="509"/>
      <c r="U167" s="267"/>
      <c r="V167" s="156">
        <f t="shared" si="54"/>
        <v>0</v>
      </c>
      <c r="W167" s="218"/>
      <c r="X167" s="180"/>
      <c r="Y167" s="284"/>
      <c r="Z167" s="187">
        <f t="shared" si="55"/>
        <v>0</v>
      </c>
      <c r="AA167" s="294"/>
      <c r="AB167" s="510"/>
      <c r="AC167" s="510"/>
      <c r="AD167" s="510"/>
      <c r="AE167" s="510"/>
      <c r="AF167" s="510"/>
      <c r="AG167" s="510"/>
      <c r="AH167" s="510"/>
      <c r="AI167" s="510"/>
      <c r="AJ167" s="510"/>
      <c r="AK167" s="510"/>
      <c r="AL167" s="510"/>
      <c r="AM167" s="510"/>
      <c r="AN167" s="291"/>
    </row>
    <row r="168" spans="2:40" ht="14.1" customHeight="1">
      <c r="B168" s="113"/>
      <c r="C168" s="847"/>
      <c r="D168" s="849"/>
      <c r="E168" s="142"/>
      <c r="F168" s="852"/>
      <c r="G168" s="844"/>
      <c r="H168" s="142"/>
      <c r="I168" s="162"/>
      <c r="J168" s="143"/>
      <c r="K168" s="119"/>
      <c r="L168" s="273"/>
      <c r="M168" s="163"/>
      <c r="N168" s="218"/>
      <c r="O168" s="119"/>
      <c r="P168" s="273"/>
      <c r="Q168" s="163"/>
      <c r="R168" s="163"/>
      <c r="S168" s="163"/>
      <c r="T168" s="233"/>
      <c r="U168" s="267"/>
      <c r="V168" s="164">
        <f>SUM(V162:V167)</f>
        <v>0</v>
      </c>
      <c r="W168" s="218"/>
      <c r="X168" s="180"/>
      <c r="Y168" s="284"/>
      <c r="Z168" s="164">
        <f>SUM(Z162:Z167)</f>
        <v>0</v>
      </c>
      <c r="AA168" s="294"/>
      <c r="AB168" s="164">
        <f t="shared" ref="AB168:AM168" si="56">SUM(AB162:AB167)</f>
        <v>0</v>
      </c>
      <c r="AC168" s="164">
        <f t="shared" si="56"/>
        <v>0</v>
      </c>
      <c r="AD168" s="164">
        <f t="shared" si="56"/>
        <v>0</v>
      </c>
      <c r="AE168" s="164">
        <f t="shared" si="56"/>
        <v>0</v>
      </c>
      <c r="AF168" s="164">
        <f t="shared" si="56"/>
        <v>0</v>
      </c>
      <c r="AG168" s="164">
        <f t="shared" si="56"/>
        <v>0</v>
      </c>
      <c r="AH168" s="164">
        <f t="shared" si="56"/>
        <v>0</v>
      </c>
      <c r="AI168" s="164">
        <f t="shared" si="56"/>
        <v>0</v>
      </c>
      <c r="AJ168" s="164">
        <f t="shared" si="56"/>
        <v>0</v>
      </c>
      <c r="AK168" s="164">
        <f t="shared" si="56"/>
        <v>0</v>
      </c>
      <c r="AL168" s="164">
        <f t="shared" si="56"/>
        <v>0</v>
      </c>
      <c r="AM168" s="164">
        <f t="shared" si="56"/>
        <v>0</v>
      </c>
      <c r="AN168" s="291"/>
    </row>
    <row r="169" spans="2:40" ht="14.1" customHeight="1">
      <c r="B169" s="113"/>
      <c r="C169" s="362"/>
      <c r="D169" s="265"/>
      <c r="E169" s="142"/>
      <c r="F169" s="369"/>
      <c r="G169" s="266"/>
      <c r="H169" s="142"/>
      <c r="I169" s="267"/>
      <c r="J169" s="143"/>
      <c r="K169" s="119"/>
      <c r="L169" s="273"/>
      <c r="M169" s="276"/>
      <c r="N169" s="218"/>
      <c r="O169" s="119"/>
      <c r="P169" s="273"/>
      <c r="Q169" s="276"/>
      <c r="R169" s="276"/>
      <c r="S169" s="276"/>
      <c r="T169" s="277"/>
      <c r="U169" s="267"/>
      <c r="V169" s="278"/>
      <c r="W169" s="218"/>
      <c r="X169" s="180"/>
      <c r="Y169" s="284"/>
      <c r="Z169" s="286"/>
      <c r="AA169" s="290"/>
      <c r="AB169" s="286"/>
      <c r="AC169" s="286"/>
      <c r="AD169" s="286"/>
      <c r="AE169" s="286"/>
      <c r="AF169" s="286"/>
      <c r="AG169" s="286"/>
      <c r="AH169" s="286"/>
      <c r="AI169" s="286"/>
      <c r="AJ169" s="286"/>
      <c r="AK169" s="286"/>
      <c r="AL169" s="286"/>
      <c r="AM169" s="286"/>
      <c r="AN169" s="291"/>
    </row>
    <row r="170" spans="2:40" ht="14.1" customHeight="1">
      <c r="B170" s="113"/>
      <c r="C170" s="362"/>
      <c r="D170" s="265"/>
      <c r="E170" s="142"/>
      <c r="F170" s="369"/>
      <c r="G170" s="266"/>
      <c r="H170" s="142"/>
      <c r="I170" s="267"/>
      <c r="J170" s="143"/>
      <c r="K170" s="119"/>
      <c r="L170" s="273"/>
      <c r="M170" s="276"/>
      <c r="N170" s="218"/>
      <c r="O170" s="119"/>
      <c r="P170" s="273"/>
      <c r="Q170" s="276"/>
      <c r="R170" s="276"/>
      <c r="S170" s="276"/>
      <c r="T170" s="277"/>
      <c r="U170" s="267"/>
      <c r="V170" s="278"/>
      <c r="W170" s="218"/>
      <c r="X170" s="180"/>
      <c r="Y170" s="284"/>
      <c r="Z170" s="286"/>
      <c r="AA170" s="290"/>
      <c r="AB170" s="286"/>
      <c r="AC170" s="286"/>
      <c r="AD170" s="286"/>
      <c r="AE170" s="286"/>
      <c r="AF170" s="286"/>
      <c r="AG170" s="286"/>
      <c r="AH170" s="286"/>
      <c r="AI170" s="286"/>
      <c r="AJ170" s="286"/>
      <c r="AK170" s="286"/>
      <c r="AL170" s="286"/>
      <c r="AM170" s="286"/>
      <c r="AN170" s="291"/>
    </row>
    <row r="171" spans="2:40" ht="14.1" customHeight="1" thickBot="1">
      <c r="B171" s="113"/>
      <c r="C171" s="362"/>
      <c r="D171" s="265"/>
      <c r="E171" s="142"/>
      <c r="F171" s="369"/>
      <c r="G171" s="266"/>
      <c r="H171" s="142"/>
      <c r="I171" s="267"/>
      <c r="J171" s="143"/>
      <c r="K171" s="119"/>
      <c r="L171" s="273"/>
      <c r="M171" s="276"/>
      <c r="N171" s="218"/>
      <c r="O171" s="119"/>
      <c r="P171" s="273"/>
      <c r="Q171" s="276"/>
      <c r="R171" s="276"/>
      <c r="S171" s="276"/>
      <c r="T171" s="277"/>
      <c r="U171" s="267"/>
      <c r="V171" s="244">
        <f>+V128+V136+V144+V152+V160+V168</f>
        <v>0</v>
      </c>
      <c r="W171" s="218"/>
      <c r="X171" s="180"/>
      <c r="Y171" s="284"/>
      <c r="Z171" s="244">
        <f>+Z128+Z136+Z144+Z152+Z160+Z168</f>
        <v>0</v>
      </c>
      <c r="AA171" s="294"/>
      <c r="AB171" s="244">
        <f t="shared" ref="AB171:AM171" si="57">+AB128+AB136+AB144+AB152+AB160+AB168</f>
        <v>0</v>
      </c>
      <c r="AC171" s="244">
        <f t="shared" si="57"/>
        <v>0</v>
      </c>
      <c r="AD171" s="244">
        <f t="shared" si="57"/>
        <v>0</v>
      </c>
      <c r="AE171" s="244">
        <f t="shared" si="57"/>
        <v>0</v>
      </c>
      <c r="AF171" s="244">
        <f t="shared" si="57"/>
        <v>0</v>
      </c>
      <c r="AG171" s="244">
        <f t="shared" si="57"/>
        <v>0</v>
      </c>
      <c r="AH171" s="244">
        <f t="shared" si="57"/>
        <v>0</v>
      </c>
      <c r="AI171" s="244">
        <f t="shared" si="57"/>
        <v>0</v>
      </c>
      <c r="AJ171" s="244">
        <f t="shared" si="57"/>
        <v>0</v>
      </c>
      <c r="AK171" s="244">
        <f t="shared" si="57"/>
        <v>0</v>
      </c>
      <c r="AL171" s="244">
        <f t="shared" si="57"/>
        <v>0</v>
      </c>
      <c r="AM171" s="244">
        <f t="shared" si="57"/>
        <v>0</v>
      </c>
      <c r="AN171" s="291"/>
    </row>
    <row r="172" spans="2:40" s="16" customFormat="1" ht="14.1" customHeight="1" thickBot="1">
      <c r="B172" s="263"/>
      <c r="C172" s="363"/>
      <c r="D172" s="115"/>
      <c r="E172" s="144"/>
      <c r="F172" s="279"/>
      <c r="G172" s="268"/>
      <c r="H172" s="144"/>
      <c r="I172" s="268"/>
      <c r="J172" s="264"/>
      <c r="K172" s="119"/>
      <c r="L172" s="274"/>
      <c r="M172" s="279"/>
      <c r="N172" s="275"/>
      <c r="O172" s="119"/>
      <c r="P172" s="274"/>
      <c r="Q172" s="279"/>
      <c r="R172" s="279"/>
      <c r="S172" s="279"/>
      <c r="T172" s="280"/>
      <c r="U172" s="268"/>
      <c r="V172" s="281"/>
      <c r="W172" s="275"/>
      <c r="X172" s="180"/>
      <c r="Y172" s="285"/>
      <c r="Z172" s="282"/>
      <c r="AA172" s="292"/>
      <c r="AB172" s="282"/>
      <c r="AC172" s="282"/>
      <c r="AD172" s="282"/>
      <c r="AE172" s="282"/>
      <c r="AF172" s="282"/>
      <c r="AG172" s="282"/>
      <c r="AH172" s="282"/>
      <c r="AI172" s="282"/>
      <c r="AJ172" s="282"/>
      <c r="AK172" s="282"/>
      <c r="AL172" s="282"/>
      <c r="AM172" s="282"/>
      <c r="AN172" s="293"/>
    </row>
    <row r="173" spans="2:40" ht="14.1" customHeight="1">
      <c r="C173" s="361"/>
    </row>
    <row r="174" spans="2:40" ht="14.1" customHeight="1">
      <c r="C174" s="361"/>
    </row>
    <row r="175" spans="2:40" ht="14.1" customHeight="1" thickBot="1">
      <c r="C175" s="361"/>
    </row>
    <row r="176" spans="2:40" ht="14.1" customHeight="1">
      <c r="B176" s="295"/>
      <c r="C176" s="313"/>
      <c r="D176" s="296"/>
      <c r="E176" s="297"/>
      <c r="F176" s="298"/>
      <c r="G176" s="298"/>
      <c r="H176" s="297"/>
      <c r="I176" s="298"/>
      <c r="J176" s="299"/>
      <c r="K176" s="119"/>
      <c r="L176" s="316"/>
      <c r="M176" s="313"/>
      <c r="N176" s="325"/>
      <c r="O176" s="119"/>
      <c r="P176" s="316"/>
      <c r="Q176" s="313"/>
      <c r="R176" s="313"/>
      <c r="S176" s="313"/>
      <c r="T176" s="314"/>
      <c r="U176" s="298"/>
      <c r="V176" s="315"/>
      <c r="W176" s="325"/>
      <c r="X176" s="180"/>
      <c r="Y176" s="334"/>
      <c r="Z176" s="331"/>
      <c r="AA176" s="337"/>
      <c r="AB176" s="331"/>
      <c r="AC176" s="331"/>
      <c r="AD176" s="331"/>
      <c r="AE176" s="331"/>
      <c r="AF176" s="331"/>
      <c r="AG176" s="331"/>
      <c r="AH176" s="331"/>
      <c r="AI176" s="331"/>
      <c r="AJ176" s="331"/>
      <c r="AK176" s="331"/>
      <c r="AL176" s="331"/>
      <c r="AM176" s="331"/>
      <c r="AN176" s="338"/>
    </row>
    <row r="177" spans="2:40" ht="14.1" customHeight="1">
      <c r="B177" s="300"/>
      <c r="C177" s="845">
        <v>1.4</v>
      </c>
      <c r="D177" s="842"/>
      <c r="E177" s="302"/>
      <c r="F177" s="839" t="s">
        <v>145</v>
      </c>
      <c r="G177" s="842"/>
      <c r="H177" s="302"/>
      <c r="I177" s="84"/>
      <c r="J177" s="304"/>
      <c r="K177" s="119"/>
      <c r="L177" s="317"/>
      <c r="M177" s="447"/>
      <c r="N177" s="326"/>
      <c r="O177" s="119"/>
      <c r="P177" s="317"/>
      <c r="Q177" s="447"/>
      <c r="R177" s="447"/>
      <c r="S177" s="447"/>
      <c r="T177" s="509"/>
      <c r="U177" s="309"/>
      <c r="V177" s="156">
        <f t="shared" ref="V177:V182" si="58">+S177*T177</f>
        <v>0</v>
      </c>
      <c r="W177" s="326"/>
      <c r="X177" s="180"/>
      <c r="Y177" s="335"/>
      <c r="Z177" s="187">
        <f t="shared" ref="Z177:Z182" si="59">+SUM(AB177:AM177)</f>
        <v>0</v>
      </c>
      <c r="AA177" s="339"/>
      <c r="AB177" s="510"/>
      <c r="AC177" s="510"/>
      <c r="AD177" s="510"/>
      <c r="AE177" s="510"/>
      <c r="AF177" s="510"/>
      <c r="AG177" s="510"/>
      <c r="AH177" s="510"/>
      <c r="AI177" s="510"/>
      <c r="AJ177" s="510"/>
      <c r="AK177" s="510"/>
      <c r="AL177" s="510"/>
      <c r="AM177" s="510"/>
      <c r="AN177" s="342"/>
    </row>
    <row r="178" spans="2:40" ht="14.1" customHeight="1">
      <c r="B178" s="300"/>
      <c r="C178" s="846"/>
      <c r="D178" s="848"/>
      <c r="E178" s="302"/>
      <c r="F178" s="840"/>
      <c r="G178" s="843"/>
      <c r="H178" s="302"/>
      <c r="I178" s="84"/>
      <c r="J178" s="304"/>
      <c r="K178" s="119"/>
      <c r="L178" s="317"/>
      <c r="M178" s="447"/>
      <c r="N178" s="326"/>
      <c r="O178" s="119"/>
      <c r="P178" s="317"/>
      <c r="Q178" s="447"/>
      <c r="R178" s="447"/>
      <c r="S178" s="447"/>
      <c r="T178" s="509"/>
      <c r="U178" s="309"/>
      <c r="V178" s="156">
        <f t="shared" si="58"/>
        <v>0</v>
      </c>
      <c r="W178" s="326"/>
      <c r="X178" s="180"/>
      <c r="Y178" s="335"/>
      <c r="Z178" s="187">
        <f t="shared" si="59"/>
        <v>0</v>
      </c>
      <c r="AA178" s="339"/>
      <c r="AB178" s="510"/>
      <c r="AC178" s="510"/>
      <c r="AD178" s="510"/>
      <c r="AE178" s="510"/>
      <c r="AF178" s="510"/>
      <c r="AG178" s="510"/>
      <c r="AH178" s="510"/>
      <c r="AI178" s="510"/>
      <c r="AJ178" s="510"/>
      <c r="AK178" s="510"/>
      <c r="AL178" s="510"/>
      <c r="AM178" s="510"/>
      <c r="AN178" s="342"/>
    </row>
    <row r="179" spans="2:40" ht="14.1" customHeight="1">
      <c r="B179" s="300"/>
      <c r="C179" s="846"/>
      <c r="D179" s="848"/>
      <c r="E179" s="302"/>
      <c r="F179" s="840"/>
      <c r="G179" s="843"/>
      <c r="H179" s="302"/>
      <c r="I179" s="84"/>
      <c r="J179" s="304"/>
      <c r="K179" s="119"/>
      <c r="L179" s="317"/>
      <c r="M179" s="447"/>
      <c r="N179" s="326"/>
      <c r="O179" s="119"/>
      <c r="P179" s="317"/>
      <c r="Q179" s="447"/>
      <c r="R179" s="447"/>
      <c r="S179" s="447"/>
      <c r="T179" s="509"/>
      <c r="U179" s="309"/>
      <c r="V179" s="156">
        <f t="shared" si="58"/>
        <v>0</v>
      </c>
      <c r="W179" s="326"/>
      <c r="X179" s="180"/>
      <c r="Y179" s="335"/>
      <c r="Z179" s="187">
        <f t="shared" si="59"/>
        <v>0</v>
      </c>
      <c r="AA179" s="339"/>
      <c r="AB179" s="510"/>
      <c r="AC179" s="510"/>
      <c r="AD179" s="510"/>
      <c r="AE179" s="510"/>
      <c r="AF179" s="510"/>
      <c r="AG179" s="510"/>
      <c r="AH179" s="510"/>
      <c r="AI179" s="510"/>
      <c r="AJ179" s="510"/>
      <c r="AK179" s="510"/>
      <c r="AL179" s="510"/>
      <c r="AM179" s="510"/>
      <c r="AN179" s="342"/>
    </row>
    <row r="180" spans="2:40" ht="14.1" customHeight="1">
      <c r="B180" s="300"/>
      <c r="C180" s="846"/>
      <c r="D180" s="848"/>
      <c r="E180" s="302"/>
      <c r="F180" s="840"/>
      <c r="G180" s="843"/>
      <c r="H180" s="302"/>
      <c r="I180" s="84"/>
      <c r="J180" s="304"/>
      <c r="K180" s="119"/>
      <c r="L180" s="317"/>
      <c r="M180" s="447"/>
      <c r="N180" s="326"/>
      <c r="O180" s="119"/>
      <c r="P180" s="317"/>
      <c r="Q180" s="447"/>
      <c r="R180" s="447"/>
      <c r="S180" s="447"/>
      <c r="T180" s="509"/>
      <c r="U180" s="309"/>
      <c r="V180" s="156">
        <f t="shared" si="58"/>
        <v>0</v>
      </c>
      <c r="W180" s="326"/>
      <c r="X180" s="180"/>
      <c r="Y180" s="335"/>
      <c r="Z180" s="187">
        <f t="shared" si="59"/>
        <v>0</v>
      </c>
      <c r="AA180" s="339"/>
      <c r="AB180" s="510"/>
      <c r="AC180" s="510"/>
      <c r="AD180" s="510"/>
      <c r="AE180" s="510"/>
      <c r="AF180" s="510"/>
      <c r="AG180" s="510"/>
      <c r="AH180" s="510"/>
      <c r="AI180" s="510"/>
      <c r="AJ180" s="510"/>
      <c r="AK180" s="510"/>
      <c r="AL180" s="510"/>
      <c r="AM180" s="510"/>
      <c r="AN180" s="342"/>
    </row>
    <row r="181" spans="2:40" ht="14.1" customHeight="1">
      <c r="B181" s="300"/>
      <c r="C181" s="846"/>
      <c r="D181" s="848"/>
      <c r="E181" s="302"/>
      <c r="F181" s="840"/>
      <c r="G181" s="843"/>
      <c r="H181" s="302"/>
      <c r="I181" s="84"/>
      <c r="J181" s="304"/>
      <c r="K181" s="119"/>
      <c r="L181" s="317"/>
      <c r="M181" s="447"/>
      <c r="N181" s="326"/>
      <c r="O181" s="119"/>
      <c r="P181" s="317"/>
      <c r="Q181" s="447"/>
      <c r="R181" s="447"/>
      <c r="S181" s="447"/>
      <c r="T181" s="509"/>
      <c r="U181" s="309"/>
      <c r="V181" s="156">
        <f t="shared" si="58"/>
        <v>0</v>
      </c>
      <c r="W181" s="326"/>
      <c r="X181" s="180"/>
      <c r="Y181" s="335"/>
      <c r="Z181" s="187">
        <f t="shared" si="59"/>
        <v>0</v>
      </c>
      <c r="AA181" s="339"/>
      <c r="AB181" s="510"/>
      <c r="AC181" s="510"/>
      <c r="AD181" s="510"/>
      <c r="AE181" s="510"/>
      <c r="AF181" s="510"/>
      <c r="AG181" s="510"/>
      <c r="AH181" s="510"/>
      <c r="AI181" s="510"/>
      <c r="AJ181" s="510"/>
      <c r="AK181" s="510"/>
      <c r="AL181" s="510"/>
      <c r="AM181" s="510"/>
      <c r="AN181" s="342"/>
    </row>
    <row r="182" spans="2:40" ht="14.1" customHeight="1">
      <c r="B182" s="300"/>
      <c r="C182" s="846"/>
      <c r="D182" s="848"/>
      <c r="E182" s="302"/>
      <c r="F182" s="840"/>
      <c r="G182" s="843"/>
      <c r="H182" s="302"/>
      <c r="I182" s="84"/>
      <c r="J182" s="304"/>
      <c r="K182" s="119"/>
      <c r="L182" s="317"/>
      <c r="M182" s="447"/>
      <c r="N182" s="326"/>
      <c r="O182" s="119"/>
      <c r="P182" s="317"/>
      <c r="Q182" s="447"/>
      <c r="R182" s="447"/>
      <c r="S182" s="447"/>
      <c r="T182" s="509"/>
      <c r="U182" s="309"/>
      <c r="V182" s="156">
        <f t="shared" si="58"/>
        <v>0</v>
      </c>
      <c r="W182" s="326"/>
      <c r="X182" s="180"/>
      <c r="Y182" s="335"/>
      <c r="Z182" s="187">
        <f t="shared" si="59"/>
        <v>0</v>
      </c>
      <c r="AA182" s="339"/>
      <c r="AB182" s="510"/>
      <c r="AC182" s="510"/>
      <c r="AD182" s="510"/>
      <c r="AE182" s="510"/>
      <c r="AF182" s="510"/>
      <c r="AG182" s="510"/>
      <c r="AH182" s="510"/>
      <c r="AI182" s="510"/>
      <c r="AJ182" s="510"/>
      <c r="AK182" s="510"/>
      <c r="AL182" s="510"/>
      <c r="AM182" s="510"/>
      <c r="AN182" s="342"/>
    </row>
    <row r="183" spans="2:40" ht="14.1" customHeight="1">
      <c r="B183" s="300"/>
      <c r="C183" s="846"/>
      <c r="D183" s="848"/>
      <c r="E183" s="302"/>
      <c r="F183" s="841"/>
      <c r="G183" s="844"/>
      <c r="H183" s="302"/>
      <c r="I183" s="162"/>
      <c r="J183" s="304"/>
      <c r="K183" s="119"/>
      <c r="L183" s="317"/>
      <c r="M183" s="163"/>
      <c r="N183" s="326"/>
      <c r="O183" s="119"/>
      <c r="P183" s="317"/>
      <c r="Q183" s="163"/>
      <c r="R183" s="163"/>
      <c r="S183" s="163"/>
      <c r="T183" s="233"/>
      <c r="U183" s="309"/>
      <c r="V183" s="164">
        <f>SUM(V177:V182)</f>
        <v>0</v>
      </c>
      <c r="W183" s="326"/>
      <c r="X183" s="180"/>
      <c r="Y183" s="335"/>
      <c r="Z183" s="164">
        <f>SUM(Z177:Z182)</f>
        <v>0</v>
      </c>
      <c r="AA183" s="339"/>
      <c r="AB183" s="164">
        <f t="shared" ref="AB183:AM183" si="60">SUM(AB177:AB182)</f>
        <v>0</v>
      </c>
      <c r="AC183" s="164">
        <f t="shared" si="60"/>
        <v>0</v>
      </c>
      <c r="AD183" s="164">
        <f t="shared" si="60"/>
        <v>0</v>
      </c>
      <c r="AE183" s="164">
        <f t="shared" si="60"/>
        <v>0</v>
      </c>
      <c r="AF183" s="164">
        <f t="shared" si="60"/>
        <v>0</v>
      </c>
      <c r="AG183" s="164">
        <f t="shared" si="60"/>
        <v>0</v>
      </c>
      <c r="AH183" s="164">
        <f t="shared" si="60"/>
        <v>0</v>
      </c>
      <c r="AI183" s="164">
        <f t="shared" si="60"/>
        <v>0</v>
      </c>
      <c r="AJ183" s="164">
        <f t="shared" si="60"/>
        <v>0</v>
      </c>
      <c r="AK183" s="164">
        <f t="shared" si="60"/>
        <v>0</v>
      </c>
      <c r="AL183" s="164">
        <f t="shared" si="60"/>
        <v>0</v>
      </c>
      <c r="AM183" s="164">
        <f t="shared" si="60"/>
        <v>0</v>
      </c>
      <c r="AN183" s="342"/>
    </row>
    <row r="184" spans="2:40" ht="8.1" customHeight="1">
      <c r="B184" s="300"/>
      <c r="C184" s="846"/>
      <c r="D184" s="848"/>
      <c r="E184" s="302"/>
      <c r="F184" s="312"/>
      <c r="G184" s="312"/>
      <c r="H184" s="302"/>
      <c r="I184" s="312"/>
      <c r="J184" s="304"/>
      <c r="K184" s="119"/>
      <c r="L184" s="317"/>
      <c r="M184" s="328"/>
      <c r="N184" s="326"/>
      <c r="O184" s="119"/>
      <c r="P184" s="317"/>
      <c r="Q184" s="328"/>
      <c r="R184" s="328"/>
      <c r="S184" s="328"/>
      <c r="T184" s="329"/>
      <c r="U184" s="312"/>
      <c r="V184" s="330"/>
      <c r="W184" s="326"/>
      <c r="X184" s="180"/>
      <c r="Y184" s="335"/>
      <c r="Z184" s="332"/>
      <c r="AA184" s="340"/>
      <c r="AB184" s="332"/>
      <c r="AC184" s="332"/>
      <c r="AD184" s="332"/>
      <c r="AE184" s="332"/>
      <c r="AF184" s="332"/>
      <c r="AG184" s="332"/>
      <c r="AH184" s="332"/>
      <c r="AI184" s="332"/>
      <c r="AJ184" s="332"/>
      <c r="AK184" s="332"/>
      <c r="AL184" s="332"/>
      <c r="AM184" s="332"/>
      <c r="AN184" s="342"/>
    </row>
    <row r="185" spans="2:40" ht="14.1" customHeight="1">
      <c r="B185" s="300"/>
      <c r="C185" s="846"/>
      <c r="D185" s="848"/>
      <c r="E185" s="302"/>
      <c r="F185" s="839" t="s">
        <v>146</v>
      </c>
      <c r="G185" s="842"/>
      <c r="H185" s="302"/>
      <c r="I185" s="84"/>
      <c r="J185" s="304"/>
      <c r="K185" s="119"/>
      <c r="L185" s="317"/>
      <c r="M185" s="447"/>
      <c r="N185" s="326"/>
      <c r="O185" s="119"/>
      <c r="P185" s="317"/>
      <c r="Q185" s="447"/>
      <c r="R185" s="447"/>
      <c r="S185" s="447"/>
      <c r="T185" s="509"/>
      <c r="U185" s="309"/>
      <c r="V185" s="156">
        <f t="shared" ref="V185:V190" si="61">+S185*T185</f>
        <v>0</v>
      </c>
      <c r="W185" s="326"/>
      <c r="X185" s="180"/>
      <c r="Y185" s="335"/>
      <c r="Z185" s="187">
        <f t="shared" ref="Z185:Z190" si="62">+SUM(AB185:AM185)</f>
        <v>0</v>
      </c>
      <c r="AA185" s="339"/>
      <c r="AB185" s="510"/>
      <c r="AC185" s="510"/>
      <c r="AD185" s="510"/>
      <c r="AE185" s="510"/>
      <c r="AF185" s="510"/>
      <c r="AG185" s="510"/>
      <c r="AH185" s="510"/>
      <c r="AI185" s="510"/>
      <c r="AJ185" s="510"/>
      <c r="AK185" s="510"/>
      <c r="AL185" s="510"/>
      <c r="AM185" s="510"/>
      <c r="AN185" s="342"/>
    </row>
    <row r="186" spans="2:40" ht="14.1" customHeight="1">
      <c r="B186" s="300"/>
      <c r="C186" s="846"/>
      <c r="D186" s="848"/>
      <c r="E186" s="302"/>
      <c r="F186" s="840"/>
      <c r="G186" s="843"/>
      <c r="H186" s="302"/>
      <c r="I186" s="84"/>
      <c r="J186" s="304"/>
      <c r="K186" s="119"/>
      <c r="L186" s="317"/>
      <c r="M186" s="447"/>
      <c r="N186" s="326"/>
      <c r="O186" s="119"/>
      <c r="P186" s="317"/>
      <c r="Q186" s="447"/>
      <c r="R186" s="447"/>
      <c r="S186" s="447"/>
      <c r="T186" s="509"/>
      <c r="U186" s="309"/>
      <c r="V186" s="156">
        <f t="shared" si="61"/>
        <v>0</v>
      </c>
      <c r="W186" s="326"/>
      <c r="X186" s="180"/>
      <c r="Y186" s="335"/>
      <c r="Z186" s="187">
        <f t="shared" si="62"/>
        <v>0</v>
      </c>
      <c r="AA186" s="339"/>
      <c r="AB186" s="510"/>
      <c r="AC186" s="510"/>
      <c r="AD186" s="510"/>
      <c r="AE186" s="510"/>
      <c r="AF186" s="510"/>
      <c r="AG186" s="510"/>
      <c r="AH186" s="510"/>
      <c r="AI186" s="510"/>
      <c r="AJ186" s="510"/>
      <c r="AK186" s="510"/>
      <c r="AL186" s="510"/>
      <c r="AM186" s="510"/>
      <c r="AN186" s="342"/>
    </row>
    <row r="187" spans="2:40" ht="14.1" customHeight="1">
      <c r="B187" s="300"/>
      <c r="C187" s="846"/>
      <c r="D187" s="848"/>
      <c r="E187" s="302"/>
      <c r="F187" s="840"/>
      <c r="G187" s="843"/>
      <c r="H187" s="302"/>
      <c r="I187" s="84"/>
      <c r="J187" s="304"/>
      <c r="K187" s="119"/>
      <c r="L187" s="317"/>
      <c r="M187" s="447"/>
      <c r="N187" s="326"/>
      <c r="O187" s="119"/>
      <c r="P187" s="317"/>
      <c r="Q187" s="447"/>
      <c r="R187" s="447"/>
      <c r="S187" s="447"/>
      <c r="T187" s="509"/>
      <c r="U187" s="309"/>
      <c r="V187" s="156">
        <f t="shared" si="61"/>
        <v>0</v>
      </c>
      <c r="W187" s="326"/>
      <c r="X187" s="180"/>
      <c r="Y187" s="335"/>
      <c r="Z187" s="187">
        <f t="shared" si="62"/>
        <v>0</v>
      </c>
      <c r="AA187" s="339"/>
      <c r="AB187" s="510"/>
      <c r="AC187" s="510"/>
      <c r="AD187" s="510"/>
      <c r="AE187" s="510"/>
      <c r="AF187" s="510"/>
      <c r="AG187" s="510"/>
      <c r="AH187" s="510"/>
      <c r="AI187" s="510"/>
      <c r="AJ187" s="510"/>
      <c r="AK187" s="510"/>
      <c r="AL187" s="510"/>
      <c r="AM187" s="510"/>
      <c r="AN187" s="342"/>
    </row>
    <row r="188" spans="2:40" ht="14.1" customHeight="1">
      <c r="B188" s="300"/>
      <c r="C188" s="846"/>
      <c r="D188" s="848"/>
      <c r="E188" s="302"/>
      <c r="F188" s="840"/>
      <c r="G188" s="843"/>
      <c r="H188" s="302"/>
      <c r="I188" s="84"/>
      <c r="J188" s="304"/>
      <c r="K188" s="119"/>
      <c r="L188" s="317"/>
      <c r="M188" s="447"/>
      <c r="N188" s="326"/>
      <c r="O188" s="119"/>
      <c r="P188" s="317"/>
      <c r="Q188" s="447"/>
      <c r="R188" s="447"/>
      <c r="S188" s="447"/>
      <c r="T188" s="509"/>
      <c r="U188" s="309"/>
      <c r="V188" s="156">
        <f t="shared" si="61"/>
        <v>0</v>
      </c>
      <c r="W188" s="326"/>
      <c r="X188" s="180"/>
      <c r="Y188" s="335"/>
      <c r="Z188" s="187">
        <f t="shared" si="62"/>
        <v>0</v>
      </c>
      <c r="AA188" s="339"/>
      <c r="AB188" s="510"/>
      <c r="AC188" s="510"/>
      <c r="AD188" s="510"/>
      <c r="AE188" s="510"/>
      <c r="AF188" s="510"/>
      <c r="AG188" s="510"/>
      <c r="AH188" s="510"/>
      <c r="AI188" s="510"/>
      <c r="AJ188" s="510"/>
      <c r="AK188" s="510"/>
      <c r="AL188" s="510"/>
      <c r="AM188" s="510"/>
      <c r="AN188" s="342"/>
    </row>
    <row r="189" spans="2:40" ht="14.1" customHeight="1">
      <c r="B189" s="300"/>
      <c r="C189" s="846"/>
      <c r="D189" s="848"/>
      <c r="E189" s="302"/>
      <c r="F189" s="840"/>
      <c r="G189" s="843"/>
      <c r="H189" s="302"/>
      <c r="I189" s="84"/>
      <c r="J189" s="304"/>
      <c r="K189" s="119"/>
      <c r="L189" s="317"/>
      <c r="M189" s="447"/>
      <c r="N189" s="326"/>
      <c r="O189" s="119"/>
      <c r="P189" s="317"/>
      <c r="Q189" s="447"/>
      <c r="R189" s="447"/>
      <c r="S189" s="447"/>
      <c r="T189" s="509"/>
      <c r="U189" s="309"/>
      <c r="V189" s="156">
        <f t="shared" si="61"/>
        <v>0</v>
      </c>
      <c r="W189" s="326"/>
      <c r="X189" s="180"/>
      <c r="Y189" s="335"/>
      <c r="Z189" s="187">
        <f t="shared" si="62"/>
        <v>0</v>
      </c>
      <c r="AA189" s="339"/>
      <c r="AB189" s="510"/>
      <c r="AC189" s="510"/>
      <c r="AD189" s="510"/>
      <c r="AE189" s="510"/>
      <c r="AF189" s="510"/>
      <c r="AG189" s="510"/>
      <c r="AH189" s="510"/>
      <c r="AI189" s="510"/>
      <c r="AJ189" s="510"/>
      <c r="AK189" s="510"/>
      <c r="AL189" s="510"/>
      <c r="AM189" s="510"/>
      <c r="AN189" s="342"/>
    </row>
    <row r="190" spans="2:40" ht="14.1" customHeight="1">
      <c r="B190" s="300"/>
      <c r="C190" s="846"/>
      <c r="D190" s="848"/>
      <c r="E190" s="302"/>
      <c r="F190" s="840"/>
      <c r="G190" s="843"/>
      <c r="H190" s="302"/>
      <c r="I190" s="84"/>
      <c r="J190" s="304"/>
      <c r="K190" s="119"/>
      <c r="L190" s="317"/>
      <c r="M190" s="447"/>
      <c r="N190" s="326"/>
      <c r="O190" s="119"/>
      <c r="P190" s="317"/>
      <c r="Q190" s="447"/>
      <c r="R190" s="447"/>
      <c r="S190" s="447"/>
      <c r="T190" s="509"/>
      <c r="U190" s="309"/>
      <c r="V190" s="156">
        <f t="shared" si="61"/>
        <v>0</v>
      </c>
      <c r="W190" s="326"/>
      <c r="X190" s="180"/>
      <c r="Y190" s="335"/>
      <c r="Z190" s="187">
        <f t="shared" si="62"/>
        <v>0</v>
      </c>
      <c r="AA190" s="339"/>
      <c r="AB190" s="510"/>
      <c r="AC190" s="510"/>
      <c r="AD190" s="510"/>
      <c r="AE190" s="510"/>
      <c r="AF190" s="510"/>
      <c r="AG190" s="510"/>
      <c r="AH190" s="510"/>
      <c r="AI190" s="510"/>
      <c r="AJ190" s="510"/>
      <c r="AK190" s="510"/>
      <c r="AL190" s="510"/>
      <c r="AM190" s="510"/>
      <c r="AN190" s="342"/>
    </row>
    <row r="191" spans="2:40" ht="14.1" customHeight="1">
      <c r="B191" s="300"/>
      <c r="C191" s="846"/>
      <c r="D191" s="848"/>
      <c r="E191" s="302"/>
      <c r="F191" s="841"/>
      <c r="G191" s="844"/>
      <c r="H191" s="302"/>
      <c r="I191" s="162"/>
      <c r="J191" s="304"/>
      <c r="K191" s="119"/>
      <c r="L191" s="317"/>
      <c r="M191" s="163"/>
      <c r="N191" s="326"/>
      <c r="O191" s="119"/>
      <c r="P191" s="317"/>
      <c r="Q191" s="163"/>
      <c r="R191" s="163"/>
      <c r="S191" s="163"/>
      <c r="T191" s="233"/>
      <c r="U191" s="309"/>
      <c r="V191" s="164">
        <f>SUM(V185:V190)</f>
        <v>0</v>
      </c>
      <c r="W191" s="326"/>
      <c r="X191" s="180"/>
      <c r="Y191" s="335"/>
      <c r="Z191" s="164">
        <f>SUM(Z185:Z190)</f>
        <v>0</v>
      </c>
      <c r="AA191" s="339"/>
      <c r="AB191" s="164">
        <f t="shared" ref="AB191:AM191" si="63">SUM(AB185:AB190)</f>
        <v>0</v>
      </c>
      <c r="AC191" s="164">
        <f t="shared" si="63"/>
        <v>0</v>
      </c>
      <c r="AD191" s="164">
        <f t="shared" si="63"/>
        <v>0</v>
      </c>
      <c r="AE191" s="164">
        <f t="shared" si="63"/>
        <v>0</v>
      </c>
      <c r="AF191" s="164">
        <f t="shared" si="63"/>
        <v>0</v>
      </c>
      <c r="AG191" s="164">
        <f t="shared" si="63"/>
        <v>0</v>
      </c>
      <c r="AH191" s="164">
        <f t="shared" si="63"/>
        <v>0</v>
      </c>
      <c r="AI191" s="164">
        <f t="shared" si="63"/>
        <v>0</v>
      </c>
      <c r="AJ191" s="164">
        <f t="shared" si="63"/>
        <v>0</v>
      </c>
      <c r="AK191" s="164">
        <f t="shared" si="63"/>
        <v>0</v>
      </c>
      <c r="AL191" s="164">
        <f t="shared" si="63"/>
        <v>0</v>
      </c>
      <c r="AM191" s="164">
        <f t="shared" si="63"/>
        <v>0</v>
      </c>
      <c r="AN191" s="342"/>
    </row>
    <row r="192" spans="2:40" ht="8.1" customHeight="1">
      <c r="B192" s="300"/>
      <c r="C192" s="846"/>
      <c r="D192" s="848"/>
      <c r="E192" s="302"/>
      <c r="F192" s="312"/>
      <c r="G192" s="312"/>
      <c r="H192" s="302"/>
      <c r="I192" s="312"/>
      <c r="J192" s="304"/>
      <c r="K192" s="119"/>
      <c r="L192" s="317"/>
      <c r="M192" s="328"/>
      <c r="N192" s="326"/>
      <c r="O192" s="119"/>
      <c r="P192" s="317"/>
      <c r="Q192" s="328"/>
      <c r="R192" s="328"/>
      <c r="S192" s="328"/>
      <c r="T192" s="329"/>
      <c r="U192" s="312"/>
      <c r="V192" s="330"/>
      <c r="W192" s="326"/>
      <c r="X192" s="180"/>
      <c r="Y192" s="335"/>
      <c r="Z192" s="332"/>
      <c r="AA192" s="340"/>
      <c r="AB192" s="332"/>
      <c r="AC192" s="332"/>
      <c r="AD192" s="332"/>
      <c r="AE192" s="332"/>
      <c r="AF192" s="332"/>
      <c r="AG192" s="332"/>
      <c r="AH192" s="332"/>
      <c r="AI192" s="332"/>
      <c r="AJ192" s="332"/>
      <c r="AK192" s="332"/>
      <c r="AL192" s="332"/>
      <c r="AM192" s="332"/>
      <c r="AN192" s="342"/>
    </row>
    <row r="193" spans="2:40" ht="14.1" customHeight="1">
      <c r="B193" s="300"/>
      <c r="C193" s="846"/>
      <c r="D193" s="848"/>
      <c r="E193" s="302"/>
      <c r="F193" s="839" t="s">
        <v>147</v>
      </c>
      <c r="G193" s="842"/>
      <c r="H193" s="302"/>
      <c r="I193" s="84"/>
      <c r="J193" s="304"/>
      <c r="K193" s="119"/>
      <c r="L193" s="317"/>
      <c r="M193" s="447"/>
      <c r="N193" s="326"/>
      <c r="O193" s="119"/>
      <c r="P193" s="317"/>
      <c r="Q193" s="447"/>
      <c r="R193" s="447"/>
      <c r="S193" s="447"/>
      <c r="T193" s="509"/>
      <c r="U193" s="309"/>
      <c r="V193" s="156">
        <f t="shared" ref="V193:V198" si="64">+S193*T193</f>
        <v>0</v>
      </c>
      <c r="W193" s="326"/>
      <c r="X193" s="180"/>
      <c r="Y193" s="335"/>
      <c r="Z193" s="187">
        <f t="shared" ref="Z193:Z198" si="65">+SUM(AB193:AM193)</f>
        <v>0</v>
      </c>
      <c r="AA193" s="339"/>
      <c r="AB193" s="510"/>
      <c r="AC193" s="510"/>
      <c r="AD193" s="510"/>
      <c r="AE193" s="510"/>
      <c r="AF193" s="510"/>
      <c r="AG193" s="510"/>
      <c r="AH193" s="510"/>
      <c r="AI193" s="510"/>
      <c r="AJ193" s="510"/>
      <c r="AK193" s="510"/>
      <c r="AL193" s="510"/>
      <c r="AM193" s="510"/>
      <c r="AN193" s="342"/>
    </row>
    <row r="194" spans="2:40" ht="14.1" customHeight="1">
      <c r="B194" s="300"/>
      <c r="C194" s="846"/>
      <c r="D194" s="848"/>
      <c r="E194" s="302"/>
      <c r="F194" s="840"/>
      <c r="G194" s="843"/>
      <c r="H194" s="302"/>
      <c r="I194" s="84"/>
      <c r="J194" s="304"/>
      <c r="K194" s="119"/>
      <c r="L194" s="317"/>
      <c r="M194" s="447"/>
      <c r="N194" s="326"/>
      <c r="O194" s="119"/>
      <c r="P194" s="317"/>
      <c r="Q194" s="447"/>
      <c r="R194" s="447"/>
      <c r="S194" s="447"/>
      <c r="T194" s="509"/>
      <c r="U194" s="309"/>
      <c r="V194" s="156">
        <f t="shared" si="64"/>
        <v>0</v>
      </c>
      <c r="W194" s="326"/>
      <c r="X194" s="180"/>
      <c r="Y194" s="335"/>
      <c r="Z194" s="187">
        <f t="shared" si="65"/>
        <v>0</v>
      </c>
      <c r="AA194" s="339"/>
      <c r="AB194" s="510"/>
      <c r="AC194" s="510"/>
      <c r="AD194" s="510"/>
      <c r="AE194" s="510"/>
      <c r="AF194" s="510"/>
      <c r="AG194" s="510"/>
      <c r="AH194" s="510"/>
      <c r="AI194" s="510"/>
      <c r="AJ194" s="510"/>
      <c r="AK194" s="510"/>
      <c r="AL194" s="510"/>
      <c r="AM194" s="510"/>
      <c r="AN194" s="342"/>
    </row>
    <row r="195" spans="2:40" ht="14.1" customHeight="1">
      <c r="B195" s="300"/>
      <c r="C195" s="846"/>
      <c r="D195" s="848"/>
      <c r="E195" s="302"/>
      <c r="F195" s="840"/>
      <c r="G195" s="843"/>
      <c r="H195" s="302"/>
      <c r="I195" s="84"/>
      <c r="J195" s="304"/>
      <c r="K195" s="119"/>
      <c r="L195" s="317"/>
      <c r="M195" s="447"/>
      <c r="N195" s="326"/>
      <c r="O195" s="119"/>
      <c r="P195" s="317"/>
      <c r="Q195" s="447"/>
      <c r="R195" s="447"/>
      <c r="S195" s="447"/>
      <c r="T195" s="509"/>
      <c r="U195" s="309"/>
      <c r="V195" s="156">
        <f t="shared" si="64"/>
        <v>0</v>
      </c>
      <c r="W195" s="326"/>
      <c r="X195" s="180"/>
      <c r="Y195" s="335"/>
      <c r="Z195" s="187">
        <f t="shared" si="65"/>
        <v>0</v>
      </c>
      <c r="AA195" s="339"/>
      <c r="AB195" s="510"/>
      <c r="AC195" s="510"/>
      <c r="AD195" s="510"/>
      <c r="AE195" s="510"/>
      <c r="AF195" s="510"/>
      <c r="AG195" s="510"/>
      <c r="AH195" s="510"/>
      <c r="AI195" s="510"/>
      <c r="AJ195" s="510"/>
      <c r="AK195" s="510"/>
      <c r="AL195" s="510"/>
      <c r="AM195" s="510"/>
      <c r="AN195" s="342"/>
    </row>
    <row r="196" spans="2:40" ht="14.1" customHeight="1">
      <c r="B196" s="300"/>
      <c r="C196" s="846"/>
      <c r="D196" s="848"/>
      <c r="E196" s="302"/>
      <c r="F196" s="840"/>
      <c r="G196" s="843"/>
      <c r="H196" s="302"/>
      <c r="I196" s="84"/>
      <c r="J196" s="304"/>
      <c r="K196" s="119"/>
      <c r="L196" s="317"/>
      <c r="M196" s="447"/>
      <c r="N196" s="326"/>
      <c r="O196" s="119"/>
      <c r="P196" s="317"/>
      <c r="Q196" s="447"/>
      <c r="R196" s="447"/>
      <c r="S196" s="447"/>
      <c r="T196" s="509"/>
      <c r="U196" s="309"/>
      <c r="V196" s="156">
        <f t="shared" si="64"/>
        <v>0</v>
      </c>
      <c r="W196" s="326"/>
      <c r="X196" s="180"/>
      <c r="Y196" s="335"/>
      <c r="Z196" s="187">
        <f t="shared" si="65"/>
        <v>0</v>
      </c>
      <c r="AA196" s="339"/>
      <c r="AB196" s="510"/>
      <c r="AC196" s="510"/>
      <c r="AD196" s="510"/>
      <c r="AE196" s="510"/>
      <c r="AF196" s="510"/>
      <c r="AG196" s="510"/>
      <c r="AH196" s="510"/>
      <c r="AI196" s="510"/>
      <c r="AJ196" s="510"/>
      <c r="AK196" s="510"/>
      <c r="AL196" s="510"/>
      <c r="AM196" s="510"/>
      <c r="AN196" s="342"/>
    </row>
    <row r="197" spans="2:40" ht="14.1" customHeight="1">
      <c r="B197" s="300"/>
      <c r="C197" s="846"/>
      <c r="D197" s="848"/>
      <c r="E197" s="302"/>
      <c r="F197" s="840"/>
      <c r="G197" s="843"/>
      <c r="H197" s="302"/>
      <c r="I197" s="84"/>
      <c r="J197" s="304"/>
      <c r="K197" s="119"/>
      <c r="L197" s="317"/>
      <c r="M197" s="447"/>
      <c r="N197" s="326"/>
      <c r="O197" s="119"/>
      <c r="P197" s="317"/>
      <c r="Q197" s="447"/>
      <c r="R197" s="447"/>
      <c r="S197" s="447"/>
      <c r="T197" s="509"/>
      <c r="U197" s="309"/>
      <c r="V197" s="156">
        <f t="shared" si="64"/>
        <v>0</v>
      </c>
      <c r="W197" s="326"/>
      <c r="X197" s="180"/>
      <c r="Y197" s="335"/>
      <c r="Z197" s="187">
        <f t="shared" si="65"/>
        <v>0</v>
      </c>
      <c r="AA197" s="339"/>
      <c r="AB197" s="510"/>
      <c r="AC197" s="510"/>
      <c r="AD197" s="510"/>
      <c r="AE197" s="510"/>
      <c r="AF197" s="510"/>
      <c r="AG197" s="510"/>
      <c r="AH197" s="510"/>
      <c r="AI197" s="510"/>
      <c r="AJ197" s="510"/>
      <c r="AK197" s="510"/>
      <c r="AL197" s="510"/>
      <c r="AM197" s="510"/>
      <c r="AN197" s="342"/>
    </row>
    <row r="198" spans="2:40" ht="14.1" customHeight="1">
      <c r="B198" s="300"/>
      <c r="C198" s="846"/>
      <c r="D198" s="848"/>
      <c r="E198" s="302"/>
      <c r="F198" s="840"/>
      <c r="G198" s="843"/>
      <c r="H198" s="302"/>
      <c r="I198" s="84"/>
      <c r="J198" s="304"/>
      <c r="K198" s="119"/>
      <c r="L198" s="317"/>
      <c r="M198" s="447"/>
      <c r="N198" s="326"/>
      <c r="O198" s="119"/>
      <c r="P198" s="317"/>
      <c r="Q198" s="447"/>
      <c r="R198" s="447"/>
      <c r="S198" s="447"/>
      <c r="T198" s="509"/>
      <c r="U198" s="309"/>
      <c r="V198" s="156">
        <f t="shared" si="64"/>
        <v>0</v>
      </c>
      <c r="W198" s="326"/>
      <c r="X198" s="180"/>
      <c r="Y198" s="335"/>
      <c r="Z198" s="187">
        <f t="shared" si="65"/>
        <v>0</v>
      </c>
      <c r="AA198" s="339"/>
      <c r="AB198" s="510"/>
      <c r="AC198" s="510"/>
      <c r="AD198" s="510"/>
      <c r="AE198" s="510"/>
      <c r="AF198" s="510"/>
      <c r="AG198" s="510"/>
      <c r="AH198" s="510"/>
      <c r="AI198" s="510"/>
      <c r="AJ198" s="510"/>
      <c r="AK198" s="510"/>
      <c r="AL198" s="510"/>
      <c r="AM198" s="510"/>
      <c r="AN198" s="342"/>
    </row>
    <row r="199" spans="2:40" ht="14.1" customHeight="1">
      <c r="B199" s="300"/>
      <c r="C199" s="846"/>
      <c r="D199" s="848"/>
      <c r="E199" s="302"/>
      <c r="F199" s="841"/>
      <c r="G199" s="844"/>
      <c r="H199" s="302"/>
      <c r="I199" s="162"/>
      <c r="J199" s="304"/>
      <c r="K199" s="119"/>
      <c r="L199" s="317"/>
      <c r="M199" s="163"/>
      <c r="N199" s="326"/>
      <c r="O199" s="119"/>
      <c r="P199" s="317"/>
      <c r="Q199" s="163"/>
      <c r="R199" s="163"/>
      <c r="S199" s="163"/>
      <c r="T199" s="233"/>
      <c r="U199" s="309"/>
      <c r="V199" s="164">
        <f>SUM(V193:V198)</f>
        <v>0</v>
      </c>
      <c r="W199" s="326"/>
      <c r="X199" s="180"/>
      <c r="Y199" s="335"/>
      <c r="Z199" s="164">
        <f>SUM(Z193:Z198)</f>
        <v>0</v>
      </c>
      <c r="AA199" s="339"/>
      <c r="AB199" s="164">
        <f t="shared" ref="AB199:AM199" si="66">SUM(AB193:AB198)</f>
        <v>0</v>
      </c>
      <c r="AC199" s="164">
        <f t="shared" si="66"/>
        <v>0</v>
      </c>
      <c r="AD199" s="164">
        <f t="shared" si="66"/>
        <v>0</v>
      </c>
      <c r="AE199" s="164">
        <f t="shared" si="66"/>
        <v>0</v>
      </c>
      <c r="AF199" s="164">
        <f t="shared" si="66"/>
        <v>0</v>
      </c>
      <c r="AG199" s="164">
        <f t="shared" si="66"/>
        <v>0</v>
      </c>
      <c r="AH199" s="164">
        <f t="shared" si="66"/>
        <v>0</v>
      </c>
      <c r="AI199" s="164">
        <f t="shared" si="66"/>
        <v>0</v>
      </c>
      <c r="AJ199" s="164">
        <f t="shared" si="66"/>
        <v>0</v>
      </c>
      <c r="AK199" s="164">
        <f t="shared" si="66"/>
        <v>0</v>
      </c>
      <c r="AL199" s="164">
        <f t="shared" si="66"/>
        <v>0</v>
      </c>
      <c r="AM199" s="164">
        <f t="shared" si="66"/>
        <v>0</v>
      </c>
      <c r="AN199" s="342"/>
    </row>
    <row r="200" spans="2:40" ht="8.1" customHeight="1">
      <c r="B200" s="300"/>
      <c r="C200" s="846"/>
      <c r="D200" s="848"/>
      <c r="E200" s="302"/>
      <c r="F200" s="312"/>
      <c r="G200" s="312"/>
      <c r="H200" s="302"/>
      <c r="I200" s="312"/>
      <c r="J200" s="304"/>
      <c r="K200" s="119"/>
      <c r="L200" s="317"/>
      <c r="M200" s="328"/>
      <c r="N200" s="326"/>
      <c r="O200" s="119"/>
      <c r="P200" s="317"/>
      <c r="Q200" s="328"/>
      <c r="R200" s="328"/>
      <c r="S200" s="328"/>
      <c r="T200" s="329"/>
      <c r="U200" s="312"/>
      <c r="V200" s="330"/>
      <c r="W200" s="326"/>
      <c r="X200" s="180"/>
      <c r="Y200" s="335"/>
      <c r="Z200" s="332"/>
      <c r="AA200" s="340"/>
      <c r="AB200" s="332"/>
      <c r="AC200" s="332"/>
      <c r="AD200" s="332"/>
      <c r="AE200" s="332"/>
      <c r="AF200" s="332"/>
      <c r="AG200" s="332"/>
      <c r="AH200" s="332"/>
      <c r="AI200" s="332"/>
      <c r="AJ200" s="332"/>
      <c r="AK200" s="332"/>
      <c r="AL200" s="332"/>
      <c r="AM200" s="332"/>
      <c r="AN200" s="342"/>
    </row>
    <row r="201" spans="2:40" ht="14.1" customHeight="1">
      <c r="B201" s="300"/>
      <c r="C201" s="846"/>
      <c r="D201" s="848"/>
      <c r="E201" s="302"/>
      <c r="F201" s="839" t="s">
        <v>148</v>
      </c>
      <c r="G201" s="842"/>
      <c r="H201" s="302"/>
      <c r="I201" s="84"/>
      <c r="J201" s="304"/>
      <c r="K201" s="119"/>
      <c r="L201" s="317"/>
      <c r="M201" s="447"/>
      <c r="N201" s="326"/>
      <c r="O201" s="119"/>
      <c r="P201" s="317"/>
      <c r="Q201" s="447"/>
      <c r="R201" s="447"/>
      <c r="S201" s="447"/>
      <c r="T201" s="509"/>
      <c r="U201" s="309"/>
      <c r="V201" s="156">
        <f t="shared" ref="V201:V206" si="67">+S201*T201</f>
        <v>0</v>
      </c>
      <c r="W201" s="326"/>
      <c r="X201" s="180"/>
      <c r="Y201" s="335"/>
      <c r="Z201" s="187">
        <f t="shared" ref="Z201:Z206" si="68">+SUM(AB201:AM201)</f>
        <v>0</v>
      </c>
      <c r="AA201" s="339"/>
      <c r="AB201" s="510"/>
      <c r="AC201" s="510"/>
      <c r="AD201" s="510"/>
      <c r="AE201" s="510"/>
      <c r="AF201" s="510"/>
      <c r="AG201" s="510"/>
      <c r="AH201" s="510"/>
      <c r="AI201" s="510"/>
      <c r="AJ201" s="510"/>
      <c r="AK201" s="510"/>
      <c r="AL201" s="510"/>
      <c r="AM201" s="510"/>
      <c r="AN201" s="342"/>
    </row>
    <row r="202" spans="2:40" ht="14.1" customHeight="1">
      <c r="B202" s="300"/>
      <c r="C202" s="846"/>
      <c r="D202" s="848"/>
      <c r="E202" s="302"/>
      <c r="F202" s="840"/>
      <c r="G202" s="843"/>
      <c r="H202" s="302"/>
      <c r="I202" s="84"/>
      <c r="J202" s="304"/>
      <c r="K202" s="119"/>
      <c r="L202" s="317"/>
      <c r="M202" s="447"/>
      <c r="N202" s="326"/>
      <c r="O202" s="119"/>
      <c r="P202" s="317"/>
      <c r="Q202" s="447"/>
      <c r="R202" s="447"/>
      <c r="S202" s="447"/>
      <c r="T202" s="509"/>
      <c r="U202" s="309"/>
      <c r="V202" s="156">
        <f t="shared" si="67"/>
        <v>0</v>
      </c>
      <c r="W202" s="326"/>
      <c r="X202" s="180"/>
      <c r="Y202" s="335"/>
      <c r="Z202" s="187">
        <f t="shared" si="68"/>
        <v>0</v>
      </c>
      <c r="AA202" s="339"/>
      <c r="AB202" s="510"/>
      <c r="AC202" s="510"/>
      <c r="AD202" s="510"/>
      <c r="AE202" s="510"/>
      <c r="AF202" s="510"/>
      <c r="AG202" s="510"/>
      <c r="AH202" s="510"/>
      <c r="AI202" s="510"/>
      <c r="AJ202" s="510"/>
      <c r="AK202" s="510"/>
      <c r="AL202" s="510"/>
      <c r="AM202" s="510"/>
      <c r="AN202" s="342"/>
    </row>
    <row r="203" spans="2:40" ht="14.1" customHeight="1">
      <c r="B203" s="300"/>
      <c r="C203" s="846"/>
      <c r="D203" s="848"/>
      <c r="E203" s="302"/>
      <c r="F203" s="840"/>
      <c r="G203" s="843"/>
      <c r="H203" s="302"/>
      <c r="I203" s="84"/>
      <c r="J203" s="304"/>
      <c r="K203" s="119"/>
      <c r="L203" s="317"/>
      <c r="M203" s="447"/>
      <c r="N203" s="326"/>
      <c r="O203" s="119"/>
      <c r="P203" s="317"/>
      <c r="Q203" s="447"/>
      <c r="R203" s="447"/>
      <c r="S203" s="447"/>
      <c r="T203" s="509"/>
      <c r="U203" s="309"/>
      <c r="V203" s="156">
        <f t="shared" si="67"/>
        <v>0</v>
      </c>
      <c r="W203" s="326"/>
      <c r="X203" s="180"/>
      <c r="Y203" s="335"/>
      <c r="Z203" s="187">
        <f t="shared" si="68"/>
        <v>0</v>
      </c>
      <c r="AA203" s="339"/>
      <c r="AB203" s="510"/>
      <c r="AC203" s="510"/>
      <c r="AD203" s="510"/>
      <c r="AE203" s="510"/>
      <c r="AF203" s="510"/>
      <c r="AG203" s="510"/>
      <c r="AH203" s="510"/>
      <c r="AI203" s="510"/>
      <c r="AJ203" s="510"/>
      <c r="AK203" s="510"/>
      <c r="AL203" s="510"/>
      <c r="AM203" s="510"/>
      <c r="AN203" s="342"/>
    </row>
    <row r="204" spans="2:40" ht="14.1" customHeight="1">
      <c r="B204" s="300"/>
      <c r="C204" s="846"/>
      <c r="D204" s="848"/>
      <c r="E204" s="302"/>
      <c r="F204" s="840"/>
      <c r="G204" s="843"/>
      <c r="H204" s="302"/>
      <c r="I204" s="84"/>
      <c r="J204" s="304"/>
      <c r="K204" s="119"/>
      <c r="L204" s="317"/>
      <c r="M204" s="447"/>
      <c r="N204" s="326"/>
      <c r="O204" s="119"/>
      <c r="P204" s="317"/>
      <c r="Q204" s="447"/>
      <c r="R204" s="447"/>
      <c r="S204" s="447"/>
      <c r="T204" s="509"/>
      <c r="U204" s="309"/>
      <c r="V204" s="156">
        <f t="shared" si="67"/>
        <v>0</v>
      </c>
      <c r="W204" s="326"/>
      <c r="X204" s="180"/>
      <c r="Y204" s="335"/>
      <c r="Z204" s="187">
        <f t="shared" si="68"/>
        <v>0</v>
      </c>
      <c r="AA204" s="339"/>
      <c r="AB204" s="510"/>
      <c r="AC204" s="510"/>
      <c r="AD204" s="510"/>
      <c r="AE204" s="510"/>
      <c r="AF204" s="510"/>
      <c r="AG204" s="510"/>
      <c r="AH204" s="510"/>
      <c r="AI204" s="510"/>
      <c r="AJ204" s="510"/>
      <c r="AK204" s="510"/>
      <c r="AL204" s="510"/>
      <c r="AM204" s="510"/>
      <c r="AN204" s="342"/>
    </row>
    <row r="205" spans="2:40" ht="14.1" customHeight="1">
      <c r="B205" s="300"/>
      <c r="C205" s="846"/>
      <c r="D205" s="848"/>
      <c r="E205" s="302"/>
      <c r="F205" s="840"/>
      <c r="G205" s="843"/>
      <c r="H205" s="302"/>
      <c r="I205" s="84"/>
      <c r="J205" s="304"/>
      <c r="K205" s="119"/>
      <c r="L205" s="317"/>
      <c r="M205" s="447"/>
      <c r="N205" s="326"/>
      <c r="O205" s="119"/>
      <c r="P205" s="317"/>
      <c r="Q205" s="447"/>
      <c r="R205" s="447"/>
      <c r="S205" s="447"/>
      <c r="T205" s="509"/>
      <c r="U205" s="309"/>
      <c r="V205" s="156">
        <f t="shared" si="67"/>
        <v>0</v>
      </c>
      <c r="W205" s="326"/>
      <c r="X205" s="180"/>
      <c r="Y205" s="335"/>
      <c r="Z205" s="187">
        <f t="shared" si="68"/>
        <v>0</v>
      </c>
      <c r="AA205" s="339"/>
      <c r="AB205" s="510"/>
      <c r="AC205" s="510"/>
      <c r="AD205" s="510"/>
      <c r="AE205" s="510"/>
      <c r="AF205" s="510"/>
      <c r="AG205" s="510"/>
      <c r="AH205" s="510"/>
      <c r="AI205" s="510"/>
      <c r="AJ205" s="510"/>
      <c r="AK205" s="510"/>
      <c r="AL205" s="510"/>
      <c r="AM205" s="510"/>
      <c r="AN205" s="342"/>
    </row>
    <row r="206" spans="2:40" ht="14.1" customHeight="1">
      <c r="B206" s="300"/>
      <c r="C206" s="846"/>
      <c r="D206" s="848"/>
      <c r="E206" s="302"/>
      <c r="F206" s="840"/>
      <c r="G206" s="843"/>
      <c r="H206" s="302"/>
      <c r="I206" s="84"/>
      <c r="J206" s="304"/>
      <c r="K206" s="119"/>
      <c r="L206" s="317"/>
      <c r="M206" s="447"/>
      <c r="N206" s="326"/>
      <c r="O206" s="119"/>
      <c r="P206" s="317"/>
      <c r="Q206" s="447"/>
      <c r="R206" s="447"/>
      <c r="S206" s="447"/>
      <c r="T206" s="509"/>
      <c r="U206" s="309"/>
      <c r="V206" s="156">
        <f t="shared" si="67"/>
        <v>0</v>
      </c>
      <c r="W206" s="326"/>
      <c r="X206" s="180"/>
      <c r="Y206" s="335"/>
      <c r="Z206" s="187">
        <f t="shared" si="68"/>
        <v>0</v>
      </c>
      <c r="AA206" s="339"/>
      <c r="AB206" s="510"/>
      <c r="AC206" s="510"/>
      <c r="AD206" s="510"/>
      <c r="AE206" s="510"/>
      <c r="AF206" s="510"/>
      <c r="AG206" s="510"/>
      <c r="AH206" s="510"/>
      <c r="AI206" s="510"/>
      <c r="AJ206" s="510"/>
      <c r="AK206" s="510"/>
      <c r="AL206" s="510"/>
      <c r="AM206" s="510"/>
      <c r="AN206" s="342"/>
    </row>
    <row r="207" spans="2:40" ht="14.1" customHeight="1">
      <c r="B207" s="300"/>
      <c r="C207" s="846"/>
      <c r="D207" s="848"/>
      <c r="E207" s="302"/>
      <c r="F207" s="841"/>
      <c r="G207" s="844"/>
      <c r="H207" s="302"/>
      <c r="I207" s="162"/>
      <c r="J207" s="304"/>
      <c r="K207" s="119"/>
      <c r="L207" s="317"/>
      <c r="M207" s="163"/>
      <c r="N207" s="326"/>
      <c r="O207" s="119"/>
      <c r="P207" s="317"/>
      <c r="Q207" s="163"/>
      <c r="R207" s="163"/>
      <c r="S207" s="163"/>
      <c r="T207" s="233"/>
      <c r="U207" s="309"/>
      <c r="V207" s="164">
        <f>SUM(V201:V206)</f>
        <v>0</v>
      </c>
      <c r="W207" s="326"/>
      <c r="X207" s="180"/>
      <c r="Y207" s="335"/>
      <c r="Z207" s="164">
        <f>SUM(Z201:Z206)</f>
        <v>0</v>
      </c>
      <c r="AA207" s="339"/>
      <c r="AB207" s="164">
        <f t="shared" ref="AB207:AM207" si="69">SUM(AB201:AB206)</f>
        <v>0</v>
      </c>
      <c r="AC207" s="164">
        <f t="shared" si="69"/>
        <v>0</v>
      </c>
      <c r="AD207" s="164">
        <f t="shared" si="69"/>
        <v>0</v>
      </c>
      <c r="AE207" s="164">
        <f t="shared" si="69"/>
        <v>0</v>
      </c>
      <c r="AF207" s="164">
        <f t="shared" si="69"/>
        <v>0</v>
      </c>
      <c r="AG207" s="164">
        <f t="shared" si="69"/>
        <v>0</v>
      </c>
      <c r="AH207" s="164">
        <f t="shared" si="69"/>
        <v>0</v>
      </c>
      <c r="AI207" s="164">
        <f t="shared" si="69"/>
        <v>0</v>
      </c>
      <c r="AJ207" s="164">
        <f t="shared" si="69"/>
        <v>0</v>
      </c>
      <c r="AK207" s="164">
        <f t="shared" si="69"/>
        <v>0</v>
      </c>
      <c r="AL207" s="164">
        <f t="shared" si="69"/>
        <v>0</v>
      </c>
      <c r="AM207" s="164">
        <f t="shared" si="69"/>
        <v>0</v>
      </c>
      <c r="AN207" s="342"/>
    </row>
    <row r="208" spans="2:40" ht="8.1" customHeight="1">
      <c r="B208" s="300"/>
      <c r="C208" s="846"/>
      <c r="D208" s="848"/>
      <c r="E208" s="302"/>
      <c r="F208" s="312"/>
      <c r="G208" s="312"/>
      <c r="H208" s="302"/>
      <c r="I208" s="312"/>
      <c r="J208" s="304"/>
      <c r="K208" s="119"/>
      <c r="L208" s="317"/>
      <c r="M208" s="328"/>
      <c r="N208" s="326"/>
      <c r="O208" s="119"/>
      <c r="P208" s="317"/>
      <c r="Q208" s="328"/>
      <c r="R208" s="328"/>
      <c r="S208" s="328"/>
      <c r="T208" s="329"/>
      <c r="U208" s="312"/>
      <c r="V208" s="330"/>
      <c r="W208" s="326"/>
      <c r="X208" s="180"/>
      <c r="Y208" s="335"/>
      <c r="Z208" s="332"/>
      <c r="AA208" s="340"/>
      <c r="AB208" s="332"/>
      <c r="AC208" s="332"/>
      <c r="AD208" s="332"/>
      <c r="AE208" s="332"/>
      <c r="AF208" s="332"/>
      <c r="AG208" s="332"/>
      <c r="AH208" s="332"/>
      <c r="AI208" s="332"/>
      <c r="AJ208" s="332"/>
      <c r="AK208" s="332"/>
      <c r="AL208" s="332"/>
      <c r="AM208" s="332"/>
      <c r="AN208" s="342"/>
    </row>
    <row r="209" spans="2:40" ht="14.1" customHeight="1">
      <c r="B209" s="300"/>
      <c r="C209" s="846"/>
      <c r="D209" s="848"/>
      <c r="E209" s="302"/>
      <c r="F209" s="839" t="s">
        <v>149</v>
      </c>
      <c r="G209" s="842"/>
      <c r="H209" s="302"/>
      <c r="I209" s="84"/>
      <c r="J209" s="304"/>
      <c r="K209" s="119"/>
      <c r="L209" s="317"/>
      <c r="M209" s="447"/>
      <c r="N209" s="326"/>
      <c r="O209" s="119"/>
      <c r="P209" s="317"/>
      <c r="Q209" s="447"/>
      <c r="R209" s="447"/>
      <c r="S209" s="447"/>
      <c r="T209" s="509"/>
      <c r="U209" s="309"/>
      <c r="V209" s="156">
        <f t="shared" ref="V209:V214" si="70">+S209*T209</f>
        <v>0</v>
      </c>
      <c r="W209" s="326"/>
      <c r="X209" s="180"/>
      <c r="Y209" s="335"/>
      <c r="Z209" s="187">
        <f t="shared" ref="Z209:Z214" si="71">+SUM(AB209:AM209)</f>
        <v>0</v>
      </c>
      <c r="AA209" s="339"/>
      <c r="AB209" s="510"/>
      <c r="AC209" s="510"/>
      <c r="AD209" s="510"/>
      <c r="AE209" s="510"/>
      <c r="AF209" s="510"/>
      <c r="AG209" s="510"/>
      <c r="AH209" s="510"/>
      <c r="AI209" s="510"/>
      <c r="AJ209" s="510"/>
      <c r="AK209" s="510"/>
      <c r="AL209" s="510"/>
      <c r="AM209" s="510"/>
      <c r="AN209" s="342"/>
    </row>
    <row r="210" spans="2:40" ht="14.1" customHeight="1">
      <c r="B210" s="300"/>
      <c r="C210" s="846"/>
      <c r="D210" s="848"/>
      <c r="E210" s="302"/>
      <c r="F210" s="840"/>
      <c r="G210" s="843"/>
      <c r="H210" s="302"/>
      <c r="I210" s="84"/>
      <c r="J210" s="304"/>
      <c r="K210" s="119"/>
      <c r="L210" s="317"/>
      <c r="M210" s="447"/>
      <c r="N210" s="326"/>
      <c r="O210" s="119"/>
      <c r="P210" s="317"/>
      <c r="Q210" s="447"/>
      <c r="R210" s="447"/>
      <c r="S210" s="447"/>
      <c r="T210" s="509"/>
      <c r="U210" s="309"/>
      <c r="V210" s="156">
        <f t="shared" si="70"/>
        <v>0</v>
      </c>
      <c r="W210" s="326"/>
      <c r="X210" s="180"/>
      <c r="Y210" s="335"/>
      <c r="Z210" s="187">
        <f t="shared" si="71"/>
        <v>0</v>
      </c>
      <c r="AA210" s="339"/>
      <c r="AB210" s="510"/>
      <c r="AC210" s="510"/>
      <c r="AD210" s="510"/>
      <c r="AE210" s="510"/>
      <c r="AF210" s="510"/>
      <c r="AG210" s="510"/>
      <c r="AH210" s="510"/>
      <c r="AI210" s="510"/>
      <c r="AJ210" s="510"/>
      <c r="AK210" s="510"/>
      <c r="AL210" s="510"/>
      <c r="AM210" s="510"/>
      <c r="AN210" s="342"/>
    </row>
    <row r="211" spans="2:40" ht="14.1" customHeight="1">
      <c r="B211" s="300"/>
      <c r="C211" s="846"/>
      <c r="D211" s="848"/>
      <c r="E211" s="302"/>
      <c r="F211" s="840"/>
      <c r="G211" s="843"/>
      <c r="H211" s="302"/>
      <c r="I211" s="84"/>
      <c r="J211" s="304"/>
      <c r="K211" s="119"/>
      <c r="L211" s="317"/>
      <c r="M211" s="447"/>
      <c r="N211" s="326"/>
      <c r="O211" s="119"/>
      <c r="P211" s="317"/>
      <c r="Q211" s="447"/>
      <c r="R211" s="447"/>
      <c r="S211" s="447"/>
      <c r="T211" s="509"/>
      <c r="U211" s="309"/>
      <c r="V211" s="156">
        <f t="shared" si="70"/>
        <v>0</v>
      </c>
      <c r="W211" s="326"/>
      <c r="X211" s="180"/>
      <c r="Y211" s="335"/>
      <c r="Z211" s="187">
        <f t="shared" si="71"/>
        <v>0</v>
      </c>
      <c r="AA211" s="339"/>
      <c r="AB211" s="510"/>
      <c r="AC211" s="510"/>
      <c r="AD211" s="510"/>
      <c r="AE211" s="510"/>
      <c r="AF211" s="510"/>
      <c r="AG211" s="510"/>
      <c r="AH211" s="510"/>
      <c r="AI211" s="510"/>
      <c r="AJ211" s="510"/>
      <c r="AK211" s="510"/>
      <c r="AL211" s="510"/>
      <c r="AM211" s="510"/>
      <c r="AN211" s="342"/>
    </row>
    <row r="212" spans="2:40" ht="14.1" customHeight="1">
      <c r="B212" s="300"/>
      <c r="C212" s="846"/>
      <c r="D212" s="848"/>
      <c r="E212" s="302"/>
      <c r="F212" s="840"/>
      <c r="G212" s="843"/>
      <c r="H212" s="302"/>
      <c r="I212" s="84"/>
      <c r="J212" s="304"/>
      <c r="K212" s="119"/>
      <c r="L212" s="317"/>
      <c r="M212" s="447"/>
      <c r="N212" s="326"/>
      <c r="O212" s="119"/>
      <c r="P212" s="317"/>
      <c r="Q212" s="447"/>
      <c r="R212" s="447"/>
      <c r="S212" s="447"/>
      <c r="T212" s="509"/>
      <c r="U212" s="309"/>
      <c r="V212" s="156">
        <f t="shared" si="70"/>
        <v>0</v>
      </c>
      <c r="W212" s="326"/>
      <c r="X212" s="180"/>
      <c r="Y212" s="335"/>
      <c r="Z212" s="187">
        <f t="shared" si="71"/>
        <v>0</v>
      </c>
      <c r="AA212" s="339"/>
      <c r="AB212" s="510"/>
      <c r="AC212" s="510"/>
      <c r="AD212" s="510"/>
      <c r="AE212" s="510"/>
      <c r="AF212" s="510"/>
      <c r="AG212" s="510"/>
      <c r="AH212" s="510"/>
      <c r="AI212" s="510"/>
      <c r="AJ212" s="510"/>
      <c r="AK212" s="510"/>
      <c r="AL212" s="510"/>
      <c r="AM212" s="510"/>
      <c r="AN212" s="342"/>
    </row>
    <row r="213" spans="2:40" ht="14.1" customHeight="1">
      <c r="B213" s="300"/>
      <c r="C213" s="846"/>
      <c r="D213" s="848"/>
      <c r="E213" s="302"/>
      <c r="F213" s="840"/>
      <c r="G213" s="843"/>
      <c r="H213" s="302"/>
      <c r="I213" s="84"/>
      <c r="J213" s="304"/>
      <c r="K213" s="119"/>
      <c r="L213" s="317"/>
      <c r="M213" s="447"/>
      <c r="N213" s="326"/>
      <c r="O213" s="119"/>
      <c r="P213" s="317"/>
      <c r="Q213" s="447"/>
      <c r="R213" s="447"/>
      <c r="S213" s="447"/>
      <c r="T213" s="509"/>
      <c r="U213" s="309"/>
      <c r="V213" s="156">
        <f t="shared" si="70"/>
        <v>0</v>
      </c>
      <c r="W213" s="326"/>
      <c r="X213" s="180"/>
      <c r="Y213" s="335"/>
      <c r="Z213" s="187">
        <f t="shared" si="71"/>
        <v>0</v>
      </c>
      <c r="AA213" s="339"/>
      <c r="AB213" s="510"/>
      <c r="AC213" s="510"/>
      <c r="AD213" s="510"/>
      <c r="AE213" s="510"/>
      <c r="AF213" s="510"/>
      <c r="AG213" s="510"/>
      <c r="AH213" s="510"/>
      <c r="AI213" s="510"/>
      <c r="AJ213" s="510"/>
      <c r="AK213" s="510"/>
      <c r="AL213" s="510"/>
      <c r="AM213" s="510"/>
      <c r="AN213" s="342"/>
    </row>
    <row r="214" spans="2:40" ht="14.1" customHeight="1">
      <c r="B214" s="300"/>
      <c r="C214" s="846"/>
      <c r="D214" s="848"/>
      <c r="E214" s="302"/>
      <c r="F214" s="840"/>
      <c r="G214" s="843"/>
      <c r="H214" s="302"/>
      <c r="I214" s="84"/>
      <c r="J214" s="304"/>
      <c r="K214" s="119"/>
      <c r="L214" s="317"/>
      <c r="M214" s="447"/>
      <c r="N214" s="326"/>
      <c r="O214" s="119"/>
      <c r="P214" s="317"/>
      <c r="Q214" s="447"/>
      <c r="R214" s="447"/>
      <c r="S214" s="447"/>
      <c r="T214" s="509"/>
      <c r="U214" s="309"/>
      <c r="V214" s="156">
        <f t="shared" si="70"/>
        <v>0</v>
      </c>
      <c r="W214" s="326"/>
      <c r="X214" s="180"/>
      <c r="Y214" s="335"/>
      <c r="Z214" s="187">
        <f t="shared" si="71"/>
        <v>0</v>
      </c>
      <c r="AA214" s="339"/>
      <c r="AB214" s="510"/>
      <c r="AC214" s="510"/>
      <c r="AD214" s="510"/>
      <c r="AE214" s="510"/>
      <c r="AF214" s="510"/>
      <c r="AG214" s="510"/>
      <c r="AH214" s="510"/>
      <c r="AI214" s="510"/>
      <c r="AJ214" s="510"/>
      <c r="AK214" s="510"/>
      <c r="AL214" s="510"/>
      <c r="AM214" s="510"/>
      <c r="AN214" s="342"/>
    </row>
    <row r="215" spans="2:40" ht="14.1" customHeight="1">
      <c r="B215" s="300"/>
      <c r="C215" s="846"/>
      <c r="D215" s="848"/>
      <c r="E215" s="302"/>
      <c r="F215" s="841"/>
      <c r="G215" s="844"/>
      <c r="H215" s="302"/>
      <c r="I215" s="162"/>
      <c r="J215" s="304"/>
      <c r="K215" s="119"/>
      <c r="L215" s="317"/>
      <c r="M215" s="163"/>
      <c r="N215" s="326"/>
      <c r="O215" s="119"/>
      <c r="P215" s="317"/>
      <c r="Q215" s="163"/>
      <c r="R215" s="163"/>
      <c r="S215" s="163"/>
      <c r="T215" s="233"/>
      <c r="U215" s="309"/>
      <c r="V215" s="164">
        <f>SUM(V209:V214)</f>
        <v>0</v>
      </c>
      <c r="W215" s="326"/>
      <c r="X215" s="180"/>
      <c r="Y215" s="335"/>
      <c r="Z215" s="164">
        <f>SUM(Z209:Z214)</f>
        <v>0</v>
      </c>
      <c r="AA215" s="339"/>
      <c r="AB215" s="164">
        <f t="shared" ref="AB215:AM215" si="72">SUM(AB209:AB214)</f>
        <v>0</v>
      </c>
      <c r="AC215" s="164">
        <f t="shared" si="72"/>
        <v>0</v>
      </c>
      <c r="AD215" s="164">
        <f t="shared" si="72"/>
        <v>0</v>
      </c>
      <c r="AE215" s="164">
        <f t="shared" si="72"/>
        <v>0</v>
      </c>
      <c r="AF215" s="164">
        <f t="shared" si="72"/>
        <v>0</v>
      </c>
      <c r="AG215" s="164">
        <f t="shared" si="72"/>
        <v>0</v>
      </c>
      <c r="AH215" s="164">
        <f t="shared" si="72"/>
        <v>0</v>
      </c>
      <c r="AI215" s="164">
        <f t="shared" si="72"/>
        <v>0</v>
      </c>
      <c r="AJ215" s="164">
        <f t="shared" si="72"/>
        <v>0</v>
      </c>
      <c r="AK215" s="164">
        <f t="shared" si="72"/>
        <v>0</v>
      </c>
      <c r="AL215" s="164">
        <f t="shared" si="72"/>
        <v>0</v>
      </c>
      <c r="AM215" s="164">
        <f t="shared" si="72"/>
        <v>0</v>
      </c>
      <c r="AN215" s="342"/>
    </row>
    <row r="216" spans="2:40" ht="8.1" customHeight="1">
      <c r="B216" s="300"/>
      <c r="C216" s="846"/>
      <c r="D216" s="848"/>
      <c r="E216" s="302"/>
      <c r="F216" s="312"/>
      <c r="G216" s="312"/>
      <c r="H216" s="302"/>
      <c r="I216" s="312"/>
      <c r="J216" s="304"/>
      <c r="K216" s="119"/>
      <c r="L216" s="317"/>
      <c r="M216" s="328"/>
      <c r="N216" s="326"/>
      <c r="O216" s="119"/>
      <c r="P216" s="317"/>
      <c r="Q216" s="328"/>
      <c r="R216" s="328"/>
      <c r="S216" s="328"/>
      <c r="T216" s="329"/>
      <c r="U216" s="312"/>
      <c r="V216" s="330"/>
      <c r="W216" s="326"/>
      <c r="X216" s="180"/>
      <c r="Y216" s="335"/>
      <c r="Z216" s="332"/>
      <c r="AA216" s="340"/>
      <c r="AB216" s="332"/>
      <c r="AC216" s="332"/>
      <c r="AD216" s="332"/>
      <c r="AE216" s="332"/>
      <c r="AF216" s="332"/>
      <c r="AG216" s="332"/>
      <c r="AH216" s="332"/>
      <c r="AI216" s="332"/>
      <c r="AJ216" s="332"/>
      <c r="AK216" s="332"/>
      <c r="AL216" s="332"/>
      <c r="AM216" s="332"/>
      <c r="AN216" s="342"/>
    </row>
    <row r="217" spans="2:40" ht="14.1" customHeight="1">
      <c r="B217" s="300"/>
      <c r="C217" s="846"/>
      <c r="D217" s="848"/>
      <c r="E217" s="302"/>
      <c r="F217" s="839" t="s">
        <v>150</v>
      </c>
      <c r="G217" s="842"/>
      <c r="H217" s="302"/>
      <c r="I217" s="84"/>
      <c r="J217" s="304"/>
      <c r="K217" s="119"/>
      <c r="L217" s="317"/>
      <c r="M217" s="447"/>
      <c r="N217" s="326"/>
      <c r="O217" s="119"/>
      <c r="P217" s="317"/>
      <c r="Q217" s="447"/>
      <c r="R217" s="447"/>
      <c r="S217" s="447"/>
      <c r="T217" s="509"/>
      <c r="U217" s="309"/>
      <c r="V217" s="156">
        <f t="shared" ref="V217:V222" si="73">+S217*T217</f>
        <v>0</v>
      </c>
      <c r="W217" s="326"/>
      <c r="X217" s="180"/>
      <c r="Y217" s="335"/>
      <c r="Z217" s="187">
        <f t="shared" ref="Z217:Z222" si="74">+SUM(AB217:AM217)</f>
        <v>0</v>
      </c>
      <c r="AA217" s="339"/>
      <c r="AB217" s="510"/>
      <c r="AC217" s="510"/>
      <c r="AD217" s="510"/>
      <c r="AE217" s="510"/>
      <c r="AF217" s="510"/>
      <c r="AG217" s="510"/>
      <c r="AH217" s="510"/>
      <c r="AI217" s="510"/>
      <c r="AJ217" s="510"/>
      <c r="AK217" s="510"/>
      <c r="AL217" s="510"/>
      <c r="AM217" s="510"/>
      <c r="AN217" s="342"/>
    </row>
    <row r="218" spans="2:40" ht="14.1" customHeight="1">
      <c r="B218" s="300"/>
      <c r="C218" s="846"/>
      <c r="D218" s="848"/>
      <c r="E218" s="302"/>
      <c r="F218" s="840"/>
      <c r="G218" s="843"/>
      <c r="H218" s="302"/>
      <c r="I218" s="84"/>
      <c r="J218" s="304"/>
      <c r="K218" s="119"/>
      <c r="L218" s="317"/>
      <c r="M218" s="447"/>
      <c r="N218" s="326"/>
      <c r="O218" s="119"/>
      <c r="P218" s="317"/>
      <c r="Q218" s="447"/>
      <c r="R218" s="447"/>
      <c r="S218" s="447"/>
      <c r="T218" s="509"/>
      <c r="U218" s="309"/>
      <c r="V218" s="156">
        <f t="shared" si="73"/>
        <v>0</v>
      </c>
      <c r="W218" s="326"/>
      <c r="X218" s="180"/>
      <c r="Y218" s="335"/>
      <c r="Z218" s="187">
        <f t="shared" si="74"/>
        <v>0</v>
      </c>
      <c r="AA218" s="339"/>
      <c r="AB218" s="510"/>
      <c r="AC218" s="510"/>
      <c r="AD218" s="510"/>
      <c r="AE218" s="510"/>
      <c r="AF218" s="510"/>
      <c r="AG218" s="510"/>
      <c r="AH218" s="510"/>
      <c r="AI218" s="510"/>
      <c r="AJ218" s="510"/>
      <c r="AK218" s="510"/>
      <c r="AL218" s="510"/>
      <c r="AM218" s="510"/>
      <c r="AN218" s="342"/>
    </row>
    <row r="219" spans="2:40" ht="14.1" customHeight="1">
      <c r="B219" s="300"/>
      <c r="C219" s="846"/>
      <c r="D219" s="848"/>
      <c r="E219" s="302"/>
      <c r="F219" s="840"/>
      <c r="G219" s="843"/>
      <c r="H219" s="302"/>
      <c r="I219" s="84"/>
      <c r="J219" s="304"/>
      <c r="K219" s="119"/>
      <c r="L219" s="317"/>
      <c r="M219" s="447"/>
      <c r="N219" s="326"/>
      <c r="O219" s="119"/>
      <c r="P219" s="317"/>
      <c r="Q219" s="447"/>
      <c r="R219" s="447"/>
      <c r="S219" s="447"/>
      <c r="T219" s="509"/>
      <c r="U219" s="309"/>
      <c r="V219" s="156">
        <f t="shared" si="73"/>
        <v>0</v>
      </c>
      <c r="W219" s="326"/>
      <c r="X219" s="180"/>
      <c r="Y219" s="335"/>
      <c r="Z219" s="187">
        <f t="shared" si="74"/>
        <v>0</v>
      </c>
      <c r="AA219" s="339"/>
      <c r="AB219" s="510"/>
      <c r="AC219" s="510"/>
      <c r="AD219" s="510"/>
      <c r="AE219" s="510"/>
      <c r="AF219" s="510"/>
      <c r="AG219" s="510"/>
      <c r="AH219" s="510"/>
      <c r="AI219" s="510"/>
      <c r="AJ219" s="510"/>
      <c r="AK219" s="510"/>
      <c r="AL219" s="510"/>
      <c r="AM219" s="510"/>
      <c r="AN219" s="342"/>
    </row>
    <row r="220" spans="2:40" ht="14.1" customHeight="1">
      <c r="B220" s="300"/>
      <c r="C220" s="846"/>
      <c r="D220" s="848"/>
      <c r="E220" s="302"/>
      <c r="F220" s="840"/>
      <c r="G220" s="843"/>
      <c r="H220" s="302"/>
      <c r="I220" s="84"/>
      <c r="J220" s="304"/>
      <c r="K220" s="119"/>
      <c r="L220" s="317"/>
      <c r="M220" s="447"/>
      <c r="N220" s="326"/>
      <c r="O220" s="119"/>
      <c r="P220" s="317"/>
      <c r="Q220" s="447"/>
      <c r="R220" s="447"/>
      <c r="S220" s="447"/>
      <c r="T220" s="509"/>
      <c r="U220" s="309"/>
      <c r="V220" s="156">
        <f t="shared" si="73"/>
        <v>0</v>
      </c>
      <c r="W220" s="326"/>
      <c r="X220" s="180"/>
      <c r="Y220" s="335"/>
      <c r="Z220" s="187">
        <f t="shared" si="74"/>
        <v>0</v>
      </c>
      <c r="AA220" s="339"/>
      <c r="AB220" s="510"/>
      <c r="AC220" s="510"/>
      <c r="AD220" s="510"/>
      <c r="AE220" s="510"/>
      <c r="AF220" s="510"/>
      <c r="AG220" s="510"/>
      <c r="AH220" s="510"/>
      <c r="AI220" s="510"/>
      <c r="AJ220" s="510"/>
      <c r="AK220" s="510"/>
      <c r="AL220" s="510"/>
      <c r="AM220" s="510"/>
      <c r="AN220" s="342"/>
    </row>
    <row r="221" spans="2:40" ht="14.1" customHeight="1">
      <c r="B221" s="300"/>
      <c r="C221" s="846"/>
      <c r="D221" s="848"/>
      <c r="E221" s="302"/>
      <c r="F221" s="840"/>
      <c r="G221" s="843"/>
      <c r="H221" s="302"/>
      <c r="I221" s="84"/>
      <c r="J221" s="304"/>
      <c r="K221" s="119"/>
      <c r="L221" s="317"/>
      <c r="M221" s="447"/>
      <c r="N221" s="326"/>
      <c r="O221" s="119"/>
      <c r="P221" s="317"/>
      <c r="Q221" s="447"/>
      <c r="R221" s="447"/>
      <c r="S221" s="447"/>
      <c r="T221" s="509"/>
      <c r="U221" s="309"/>
      <c r="V221" s="156">
        <f t="shared" si="73"/>
        <v>0</v>
      </c>
      <c r="W221" s="326"/>
      <c r="X221" s="180"/>
      <c r="Y221" s="335"/>
      <c r="Z221" s="187">
        <f t="shared" si="74"/>
        <v>0</v>
      </c>
      <c r="AA221" s="339"/>
      <c r="AB221" s="510"/>
      <c r="AC221" s="510"/>
      <c r="AD221" s="510"/>
      <c r="AE221" s="510"/>
      <c r="AF221" s="510"/>
      <c r="AG221" s="510"/>
      <c r="AH221" s="510"/>
      <c r="AI221" s="510"/>
      <c r="AJ221" s="510"/>
      <c r="AK221" s="510"/>
      <c r="AL221" s="510"/>
      <c r="AM221" s="510"/>
      <c r="AN221" s="342"/>
    </row>
    <row r="222" spans="2:40" ht="14.1" customHeight="1">
      <c r="B222" s="300"/>
      <c r="C222" s="846"/>
      <c r="D222" s="848"/>
      <c r="E222" s="302"/>
      <c r="F222" s="840"/>
      <c r="G222" s="843"/>
      <c r="H222" s="302"/>
      <c r="I222" s="84"/>
      <c r="J222" s="304"/>
      <c r="K222" s="119"/>
      <c r="L222" s="317"/>
      <c r="M222" s="447"/>
      <c r="N222" s="326"/>
      <c r="O222" s="119"/>
      <c r="P222" s="317"/>
      <c r="Q222" s="447"/>
      <c r="R222" s="447"/>
      <c r="S222" s="447"/>
      <c r="T222" s="509"/>
      <c r="U222" s="309"/>
      <c r="V222" s="156">
        <f t="shared" si="73"/>
        <v>0</v>
      </c>
      <c r="W222" s="326"/>
      <c r="X222" s="180"/>
      <c r="Y222" s="335"/>
      <c r="Z222" s="187">
        <f t="shared" si="74"/>
        <v>0</v>
      </c>
      <c r="AA222" s="339"/>
      <c r="AB222" s="510"/>
      <c r="AC222" s="510"/>
      <c r="AD222" s="510"/>
      <c r="AE222" s="510"/>
      <c r="AF222" s="510"/>
      <c r="AG222" s="510"/>
      <c r="AH222" s="510"/>
      <c r="AI222" s="510"/>
      <c r="AJ222" s="510"/>
      <c r="AK222" s="510"/>
      <c r="AL222" s="510"/>
      <c r="AM222" s="510"/>
      <c r="AN222" s="342"/>
    </row>
    <row r="223" spans="2:40" ht="14.1" customHeight="1">
      <c r="B223" s="300"/>
      <c r="C223" s="847"/>
      <c r="D223" s="849"/>
      <c r="E223" s="302"/>
      <c r="F223" s="841"/>
      <c r="G223" s="844"/>
      <c r="H223" s="302"/>
      <c r="I223" s="162"/>
      <c r="J223" s="304"/>
      <c r="K223" s="119"/>
      <c r="L223" s="317"/>
      <c r="M223" s="163"/>
      <c r="N223" s="326"/>
      <c r="O223" s="119"/>
      <c r="P223" s="317"/>
      <c r="Q223" s="163"/>
      <c r="R223" s="163"/>
      <c r="S223" s="163"/>
      <c r="T223" s="233"/>
      <c r="U223" s="309"/>
      <c r="V223" s="164">
        <f>SUM(V217:V222)</f>
        <v>0</v>
      </c>
      <c r="W223" s="326"/>
      <c r="X223" s="180"/>
      <c r="Y223" s="335"/>
      <c r="Z223" s="164">
        <f>SUM(Z217:Z222)</f>
        <v>0</v>
      </c>
      <c r="AA223" s="339"/>
      <c r="AB223" s="164">
        <f t="shared" ref="AB223:AM223" si="75">SUM(AB217:AB222)</f>
        <v>0</v>
      </c>
      <c r="AC223" s="164">
        <f t="shared" si="75"/>
        <v>0</v>
      </c>
      <c r="AD223" s="164">
        <f t="shared" si="75"/>
        <v>0</v>
      </c>
      <c r="AE223" s="164">
        <f t="shared" si="75"/>
        <v>0</v>
      </c>
      <c r="AF223" s="164">
        <f t="shared" si="75"/>
        <v>0</v>
      </c>
      <c r="AG223" s="164">
        <f t="shared" si="75"/>
        <v>0</v>
      </c>
      <c r="AH223" s="164">
        <f t="shared" si="75"/>
        <v>0</v>
      </c>
      <c r="AI223" s="164">
        <f t="shared" si="75"/>
        <v>0</v>
      </c>
      <c r="AJ223" s="164">
        <f t="shared" si="75"/>
        <v>0</v>
      </c>
      <c r="AK223" s="164">
        <f t="shared" si="75"/>
        <v>0</v>
      </c>
      <c r="AL223" s="164">
        <f t="shared" si="75"/>
        <v>0</v>
      </c>
      <c r="AM223" s="164">
        <f t="shared" si="75"/>
        <v>0</v>
      </c>
      <c r="AN223" s="342"/>
    </row>
    <row r="224" spans="2:40" ht="14.1" customHeight="1">
      <c r="B224" s="300"/>
      <c r="C224" s="364"/>
      <c r="D224" s="306"/>
      <c r="E224" s="302"/>
      <c r="F224" s="307"/>
      <c r="G224" s="308"/>
      <c r="H224" s="302"/>
      <c r="I224" s="309"/>
      <c r="J224" s="304"/>
      <c r="K224" s="119"/>
      <c r="L224" s="317"/>
      <c r="M224" s="319"/>
      <c r="N224" s="326"/>
      <c r="O224" s="119"/>
      <c r="P224" s="317"/>
      <c r="Q224" s="319"/>
      <c r="R224" s="319"/>
      <c r="S224" s="319"/>
      <c r="T224" s="320"/>
      <c r="U224" s="309"/>
      <c r="V224" s="321"/>
      <c r="W224" s="326"/>
      <c r="X224" s="180"/>
      <c r="Y224" s="335"/>
      <c r="Z224" s="332"/>
      <c r="AA224" s="340"/>
      <c r="AB224" s="332"/>
      <c r="AC224" s="332"/>
      <c r="AD224" s="332"/>
      <c r="AE224" s="332"/>
      <c r="AF224" s="332"/>
      <c r="AG224" s="332"/>
      <c r="AH224" s="332"/>
      <c r="AI224" s="332"/>
      <c r="AJ224" s="332"/>
      <c r="AK224" s="332"/>
      <c r="AL224" s="332"/>
      <c r="AM224" s="332"/>
      <c r="AN224" s="342"/>
    </row>
    <row r="225" spans="2:40" ht="14.1" customHeight="1">
      <c r="B225" s="300"/>
      <c r="C225" s="364"/>
      <c r="D225" s="306"/>
      <c r="E225" s="302"/>
      <c r="F225" s="307"/>
      <c r="G225" s="308"/>
      <c r="H225" s="302"/>
      <c r="I225" s="309"/>
      <c r="J225" s="304"/>
      <c r="K225" s="119"/>
      <c r="L225" s="317"/>
      <c r="M225" s="319"/>
      <c r="N225" s="326"/>
      <c r="O225" s="119"/>
      <c r="P225" s="317"/>
      <c r="Q225" s="319"/>
      <c r="R225" s="319"/>
      <c r="S225" s="319"/>
      <c r="T225" s="320"/>
      <c r="U225" s="309"/>
      <c r="V225" s="321"/>
      <c r="W225" s="326"/>
      <c r="X225" s="180"/>
      <c r="Y225" s="335"/>
      <c r="Z225" s="332"/>
      <c r="AA225" s="340"/>
      <c r="AB225" s="332"/>
      <c r="AC225" s="332"/>
      <c r="AD225" s="332"/>
      <c r="AE225" s="332"/>
      <c r="AF225" s="332"/>
      <c r="AG225" s="332"/>
      <c r="AH225" s="332"/>
      <c r="AI225" s="332"/>
      <c r="AJ225" s="332"/>
      <c r="AK225" s="332"/>
      <c r="AL225" s="332"/>
      <c r="AM225" s="332"/>
      <c r="AN225" s="342"/>
    </row>
    <row r="226" spans="2:40" ht="14.1" customHeight="1" thickBot="1">
      <c r="B226" s="300"/>
      <c r="C226" s="364"/>
      <c r="D226" s="306"/>
      <c r="E226" s="302"/>
      <c r="F226" s="307"/>
      <c r="G226" s="308"/>
      <c r="H226" s="302"/>
      <c r="I226" s="309"/>
      <c r="J226" s="304"/>
      <c r="K226" s="119"/>
      <c r="L226" s="317"/>
      <c r="M226" s="319"/>
      <c r="N226" s="326"/>
      <c r="O226" s="119"/>
      <c r="P226" s="317"/>
      <c r="Q226" s="319"/>
      <c r="R226" s="319"/>
      <c r="S226" s="319"/>
      <c r="T226" s="320"/>
      <c r="U226" s="309"/>
      <c r="V226" s="244">
        <f>+V183+V191+V199+V207+V215+V223</f>
        <v>0</v>
      </c>
      <c r="W226" s="326"/>
      <c r="X226" s="180"/>
      <c r="Y226" s="335"/>
      <c r="Z226" s="244">
        <f>+Z183+Z191+Z199+Z207+Z215+Z223</f>
        <v>0</v>
      </c>
      <c r="AA226" s="339"/>
      <c r="AB226" s="244">
        <f t="shared" ref="AB226:AM226" si="76">+AB183+AB191+AB199+AB207+AB215+AB223</f>
        <v>0</v>
      </c>
      <c r="AC226" s="244">
        <f t="shared" si="76"/>
        <v>0</v>
      </c>
      <c r="AD226" s="244">
        <f t="shared" si="76"/>
        <v>0</v>
      </c>
      <c r="AE226" s="244">
        <f t="shared" si="76"/>
        <v>0</v>
      </c>
      <c r="AF226" s="244">
        <f t="shared" si="76"/>
        <v>0</v>
      </c>
      <c r="AG226" s="244">
        <f t="shared" si="76"/>
        <v>0</v>
      </c>
      <c r="AH226" s="244">
        <f t="shared" si="76"/>
        <v>0</v>
      </c>
      <c r="AI226" s="244">
        <f t="shared" si="76"/>
        <v>0</v>
      </c>
      <c r="AJ226" s="244">
        <f t="shared" si="76"/>
        <v>0</v>
      </c>
      <c r="AK226" s="244">
        <f t="shared" si="76"/>
        <v>0</v>
      </c>
      <c r="AL226" s="244">
        <f t="shared" si="76"/>
        <v>0</v>
      </c>
      <c r="AM226" s="244">
        <f t="shared" si="76"/>
        <v>0</v>
      </c>
      <c r="AN226" s="342"/>
    </row>
    <row r="227" spans="2:40" s="16" customFormat="1" ht="14.1" customHeight="1" thickBot="1">
      <c r="B227" s="301"/>
      <c r="C227" s="365"/>
      <c r="D227" s="310"/>
      <c r="E227" s="303"/>
      <c r="F227" s="311"/>
      <c r="G227" s="311"/>
      <c r="H227" s="303"/>
      <c r="I227" s="311"/>
      <c r="J227" s="305"/>
      <c r="K227" s="119"/>
      <c r="L227" s="318"/>
      <c r="M227" s="322"/>
      <c r="N227" s="327"/>
      <c r="O227" s="119"/>
      <c r="P227" s="318"/>
      <c r="Q227" s="322"/>
      <c r="R227" s="322"/>
      <c r="S227" s="322"/>
      <c r="T227" s="323"/>
      <c r="U227" s="311"/>
      <c r="V227" s="324"/>
      <c r="W227" s="327"/>
      <c r="X227" s="180"/>
      <c r="Y227" s="336"/>
      <c r="Z227" s="333"/>
      <c r="AA227" s="341"/>
      <c r="AB227" s="333"/>
      <c r="AC227" s="333"/>
      <c r="AD227" s="333"/>
      <c r="AE227" s="333"/>
      <c r="AF227" s="333"/>
      <c r="AG227" s="333"/>
      <c r="AH227" s="333"/>
      <c r="AI227" s="333"/>
      <c r="AJ227" s="333"/>
      <c r="AK227" s="333"/>
      <c r="AL227" s="333"/>
      <c r="AM227" s="333"/>
      <c r="AN227" s="343"/>
    </row>
    <row r="228" spans="2:40" ht="14.1" customHeight="1">
      <c r="C228" s="361"/>
    </row>
    <row r="229" spans="2:40" ht="14.1" customHeight="1">
      <c r="C229" s="361"/>
    </row>
    <row r="230" spans="2:40" ht="14.1" customHeight="1">
      <c r="C230" s="361"/>
    </row>
    <row r="231" spans="2:40" s="26" customFormat="1" ht="14.1" customHeight="1" thickBot="1">
      <c r="C231" s="366"/>
      <c r="D231" s="346"/>
      <c r="E231" s="345"/>
      <c r="F231" s="78"/>
      <c r="G231" s="78"/>
      <c r="H231" s="347"/>
      <c r="I231" s="78" t="s">
        <v>278</v>
      </c>
      <c r="J231" s="348"/>
      <c r="K231" s="349"/>
      <c r="L231" s="348"/>
      <c r="M231" s="350"/>
      <c r="N231" s="353"/>
      <c r="O231" s="349"/>
      <c r="P231" s="348"/>
      <c r="Q231" s="350"/>
      <c r="R231" s="350"/>
      <c r="S231" s="350"/>
      <c r="T231" s="351"/>
      <c r="U231" s="78"/>
      <c r="V231" s="352">
        <f>+V61+V116+V171+V226</f>
        <v>0</v>
      </c>
      <c r="W231" s="353"/>
      <c r="X231" s="354"/>
      <c r="Y231" s="353"/>
      <c r="Z231" s="352">
        <f>+Z61+Z116+Z171+Z226</f>
        <v>0</v>
      </c>
      <c r="AA231" s="353"/>
      <c r="AB231" s="352">
        <f t="shared" ref="AB231:AM231" si="77">+AB61+AB116+AB171+AB226</f>
        <v>0</v>
      </c>
      <c r="AC231" s="352">
        <f t="shared" si="77"/>
        <v>0</v>
      </c>
      <c r="AD231" s="352">
        <f t="shared" si="77"/>
        <v>0</v>
      </c>
      <c r="AE231" s="352">
        <f t="shared" si="77"/>
        <v>0</v>
      </c>
      <c r="AF231" s="352">
        <f t="shared" si="77"/>
        <v>0</v>
      </c>
      <c r="AG231" s="352">
        <f t="shared" si="77"/>
        <v>0</v>
      </c>
      <c r="AH231" s="352">
        <f t="shared" si="77"/>
        <v>0</v>
      </c>
      <c r="AI231" s="352">
        <f t="shared" si="77"/>
        <v>0</v>
      </c>
      <c r="AJ231" s="352">
        <f t="shared" si="77"/>
        <v>0</v>
      </c>
      <c r="AK231" s="352">
        <f t="shared" si="77"/>
        <v>0</v>
      </c>
      <c r="AL231" s="352">
        <f t="shared" si="77"/>
        <v>0</v>
      </c>
      <c r="AM231" s="352">
        <f t="shared" si="77"/>
        <v>0</v>
      </c>
      <c r="AN231" s="356"/>
    </row>
  </sheetData>
  <sheetProtection password="DCA9" sheet="1" objects="1" scenarios="1"/>
  <mergeCells count="59">
    <mergeCell ref="F20:F26"/>
    <mergeCell ref="G20:G26"/>
    <mergeCell ref="F28:F34"/>
    <mergeCell ref="G28:G34"/>
    <mergeCell ref="G83:G89"/>
    <mergeCell ref="F99:F105"/>
    <mergeCell ref="G99:G105"/>
    <mergeCell ref="C67:C113"/>
    <mergeCell ref="D67:D113"/>
    <mergeCell ref="G75:G81"/>
    <mergeCell ref="F83:F89"/>
    <mergeCell ref="G91:G97"/>
    <mergeCell ref="F91:F97"/>
    <mergeCell ref="B3:I4"/>
    <mergeCell ref="F67:F73"/>
    <mergeCell ref="G67:G73"/>
    <mergeCell ref="F75:F81"/>
    <mergeCell ref="F44:F50"/>
    <mergeCell ref="G44:G50"/>
    <mergeCell ref="F52:F58"/>
    <mergeCell ref="G52:G58"/>
    <mergeCell ref="C12:C58"/>
    <mergeCell ref="D12:D58"/>
    <mergeCell ref="F36:F42"/>
    <mergeCell ref="C7:D8"/>
    <mergeCell ref="F7:G8"/>
    <mergeCell ref="G36:G42"/>
    <mergeCell ref="F12:F18"/>
    <mergeCell ref="G12:G18"/>
    <mergeCell ref="F162:F168"/>
    <mergeCell ref="G162:G168"/>
    <mergeCell ref="F107:F113"/>
    <mergeCell ref="G107:G113"/>
    <mergeCell ref="C122:C168"/>
    <mergeCell ref="D122:D168"/>
    <mergeCell ref="F122:F128"/>
    <mergeCell ref="G122:G128"/>
    <mergeCell ref="F130:F136"/>
    <mergeCell ref="G130:G136"/>
    <mergeCell ref="F138:F144"/>
    <mergeCell ref="G138:G144"/>
    <mergeCell ref="F146:F152"/>
    <mergeCell ref="G146:G152"/>
    <mergeCell ref="F154:F160"/>
    <mergeCell ref="G154:G160"/>
    <mergeCell ref="F217:F223"/>
    <mergeCell ref="G217:G223"/>
    <mergeCell ref="C177:C223"/>
    <mergeCell ref="D177:D223"/>
    <mergeCell ref="F177:F183"/>
    <mergeCell ref="G177:G183"/>
    <mergeCell ref="F185:F191"/>
    <mergeCell ref="G185:G191"/>
    <mergeCell ref="F201:F207"/>
    <mergeCell ref="G201:G207"/>
    <mergeCell ref="F209:F215"/>
    <mergeCell ref="G209:G215"/>
    <mergeCell ref="F193:F199"/>
    <mergeCell ref="G193:G199"/>
  </mergeCells>
  <dataValidations disablePrompts="1" count="1">
    <dataValidation type="list" allowBlank="1" showInputMessage="1" showErrorMessage="1" sqref="I52:I57 I209:I214 I177:I182 I193:I198 I185:I190 I201:I206 I217:I222 I154:I159 I122:I127 I138:I143 I130:I135 I146:I151 I162:I167 I99:I104 I67:I72 I83:I88 I75:I80 I91:I96 I107:I112 I44:I49 I12:I17 I28:I33 I20:I25 I36:I41">
      <formula1>ACCOUNTS</formula1>
    </dataValidation>
  </dataValidations>
  <printOptions horizontalCentered="1"/>
  <pageMargins left="0.39370078740157483" right="0.39370078740157483" top="0.39370078740157483" bottom="0.39370078740157483" header="0" footer="0"/>
  <pageSetup paperSize="9" scale="10" orientation="landscape" r:id="rId1"/>
  <legacyDrawing r:id="rId2"/>
</worksheet>
</file>

<file path=xl/worksheets/sheet8.xml><?xml version="1.0" encoding="utf-8"?>
<worksheet xmlns="http://schemas.openxmlformats.org/spreadsheetml/2006/main" xmlns:r="http://schemas.openxmlformats.org/officeDocument/2006/relationships">
  <sheetPr codeName="Sheet6">
    <tabColor rgb="FFFFFF00"/>
    <pageSetUpPr fitToPage="1"/>
  </sheetPr>
  <dimension ref="B1:AN231"/>
  <sheetViews>
    <sheetView showGridLines="0" topLeftCell="P1" workbookViewId="0">
      <pane ySplit="9" topLeftCell="A10" activePane="bottomLeft" state="frozen"/>
      <selection pane="bottomLeft" activeCell="AB8" sqref="AB8:AM8"/>
    </sheetView>
  </sheetViews>
  <sheetFormatPr defaultRowHeight="14.1" customHeight="1"/>
  <cols>
    <col min="1" max="2" width="1.83203125" style="1" customWidth="1"/>
    <col min="3" max="3" width="3.83203125" style="118" customWidth="1"/>
    <col min="4" max="4" width="30.83203125" style="10" customWidth="1"/>
    <col min="5" max="5" width="1.83203125" style="118" customWidth="1"/>
    <col min="6" max="6" width="5.83203125" style="6" customWidth="1"/>
    <col min="7" max="7" width="30.83203125" style="6" customWidth="1"/>
    <col min="8" max="8" width="1.83203125" style="12" customWidth="1"/>
    <col min="9" max="9" width="45.83203125" style="6" customWidth="1"/>
    <col min="10" max="10" width="1.83203125" style="7" customWidth="1"/>
    <col min="11" max="11" width="3.83203125" style="100" customWidth="1"/>
    <col min="12" max="12" width="1.83203125" style="7" customWidth="1"/>
    <col min="13" max="13" width="12.83203125" style="227" customWidth="1"/>
    <col min="14" max="14" width="1.83203125" style="215" customWidth="1"/>
    <col min="15" max="15" width="3.83203125" style="100" customWidth="1"/>
    <col min="16" max="16" width="1.83203125" style="7" customWidth="1"/>
    <col min="17" max="17" width="25.83203125" style="227" customWidth="1"/>
    <col min="18" max="19" width="12.83203125" style="227" customWidth="1"/>
    <col min="20" max="20" width="12.83203125" style="237" customWidth="1"/>
    <col min="21" max="21" width="1.83203125" style="6" customWidth="1"/>
    <col min="22" max="22" width="12.83203125" style="160" customWidth="1"/>
    <col min="23" max="23" width="1.83203125" style="215" customWidth="1"/>
    <col min="24" max="24" width="3.83203125" style="209" customWidth="1"/>
    <col min="25" max="25" width="1.83203125" style="215" customWidth="1"/>
    <col min="26" max="26" width="12.83203125" style="216" customWidth="1"/>
    <col min="27" max="27" width="1.83203125" style="215" customWidth="1"/>
    <col min="28" max="39" width="12.83203125" style="216" customWidth="1"/>
    <col min="40" max="40" width="1.83203125" style="216" customWidth="1"/>
    <col min="41" max="16384" width="9.33203125" style="1"/>
  </cols>
  <sheetData>
    <row r="1" spans="2:40" s="22" customFormat="1" ht="14.1" customHeight="1">
      <c r="B1" s="77"/>
      <c r="D1" s="6"/>
      <c r="G1" s="6"/>
      <c r="J1" s="77"/>
      <c r="K1" s="99"/>
      <c r="L1" s="77"/>
      <c r="M1" s="219"/>
      <c r="N1" s="165"/>
      <c r="O1" s="99"/>
      <c r="P1" s="77"/>
      <c r="Q1" s="219"/>
      <c r="R1" s="219"/>
      <c r="S1" s="220"/>
      <c r="T1" s="229"/>
      <c r="U1" s="77"/>
      <c r="V1" s="147"/>
      <c r="W1" s="165"/>
      <c r="X1" s="166"/>
      <c r="Y1" s="165"/>
      <c r="Z1" s="167"/>
      <c r="AA1" s="165"/>
      <c r="AB1" s="167"/>
      <c r="AC1" s="167"/>
      <c r="AD1" s="167"/>
      <c r="AE1" s="167"/>
      <c r="AF1" s="167"/>
      <c r="AG1" s="167"/>
      <c r="AH1" s="167"/>
      <c r="AI1" s="167"/>
      <c r="AJ1" s="167"/>
      <c r="AK1" s="167"/>
      <c r="AL1" s="167"/>
      <c r="AM1" s="167"/>
      <c r="AN1" s="167"/>
    </row>
    <row r="2" spans="2:40" ht="14.1" customHeight="1">
      <c r="B2" s="101" t="s">
        <v>154</v>
      </c>
      <c r="C2" s="32"/>
      <c r="D2" s="32"/>
      <c r="E2" s="116"/>
      <c r="F2" s="116"/>
      <c r="G2" s="32"/>
      <c r="H2" s="116"/>
      <c r="I2" s="33"/>
      <c r="J2" s="102"/>
      <c r="K2" s="9"/>
      <c r="L2" s="102"/>
      <c r="M2" s="102"/>
      <c r="N2" s="168"/>
      <c r="O2" s="9"/>
      <c r="P2" s="102"/>
      <c r="Q2" s="102"/>
      <c r="R2" s="102"/>
      <c r="S2" s="103"/>
      <c r="T2" s="148"/>
      <c r="U2" s="102"/>
      <c r="V2" s="148"/>
      <c r="W2" s="168"/>
      <c r="X2" s="168"/>
      <c r="Y2" s="168"/>
      <c r="Z2" s="170"/>
      <c r="AA2" s="168"/>
      <c r="AB2" s="170"/>
      <c r="AC2" s="170"/>
      <c r="AD2" s="170"/>
      <c r="AE2" s="170"/>
      <c r="AF2" s="170"/>
      <c r="AG2" s="170"/>
      <c r="AH2" s="170"/>
      <c r="AI2" s="170"/>
      <c r="AJ2" s="170"/>
      <c r="AK2" s="170"/>
      <c r="AL2" s="170"/>
      <c r="AM2" s="170"/>
      <c r="AN2" s="170"/>
    </row>
    <row r="3" spans="2:40" s="420" customFormat="1" ht="14.1" customHeight="1">
      <c r="B3" s="853"/>
      <c r="C3" s="854"/>
      <c r="D3" s="854"/>
      <c r="E3" s="854"/>
      <c r="F3" s="854"/>
      <c r="G3" s="854"/>
      <c r="H3" s="854"/>
      <c r="I3" s="855"/>
      <c r="J3" s="428"/>
      <c r="K3" s="429"/>
      <c r="L3" s="428"/>
      <c r="M3" s="430"/>
      <c r="N3" s="422"/>
      <c r="O3" s="429"/>
      <c r="P3" s="428"/>
      <c r="Q3" s="430"/>
      <c r="R3" s="430"/>
      <c r="S3" s="430"/>
      <c r="T3" s="431"/>
      <c r="U3" s="428"/>
      <c r="V3" s="432"/>
      <c r="W3" s="422"/>
      <c r="X3" s="422"/>
      <c r="Y3" s="422"/>
      <c r="Z3" s="423"/>
      <c r="AA3" s="422"/>
      <c r="AB3" s="423"/>
      <c r="AC3" s="423"/>
      <c r="AD3" s="423"/>
      <c r="AE3" s="423"/>
      <c r="AF3" s="423"/>
      <c r="AG3" s="423"/>
      <c r="AH3" s="423"/>
      <c r="AI3" s="423"/>
      <c r="AJ3" s="423"/>
      <c r="AK3" s="423"/>
      <c r="AL3" s="423"/>
      <c r="AM3" s="423"/>
      <c r="AN3" s="423"/>
    </row>
    <row r="4" spans="2:40" s="420" customFormat="1" ht="14.1" customHeight="1">
      <c r="B4" s="856"/>
      <c r="C4" s="857"/>
      <c r="D4" s="857"/>
      <c r="E4" s="857"/>
      <c r="F4" s="857"/>
      <c r="G4" s="857"/>
      <c r="H4" s="857"/>
      <c r="I4" s="858"/>
      <c r="J4" s="428"/>
      <c r="K4" s="429"/>
      <c r="L4" s="428"/>
      <c r="M4" s="430"/>
      <c r="N4" s="422"/>
      <c r="O4" s="429"/>
      <c r="P4" s="428"/>
      <c r="Q4" s="430"/>
      <c r="R4" s="430"/>
      <c r="S4" s="430"/>
      <c r="T4" s="431"/>
      <c r="U4" s="428"/>
      <c r="V4" s="432"/>
      <c r="W4" s="422"/>
      <c r="X4" s="422"/>
      <c r="Y4" s="422"/>
      <c r="Z4" s="423"/>
      <c r="AA4" s="422"/>
      <c r="AB4" s="423"/>
      <c r="AC4" s="423"/>
      <c r="AD4" s="423"/>
      <c r="AE4" s="423"/>
      <c r="AF4" s="423"/>
      <c r="AG4" s="423"/>
      <c r="AH4" s="423"/>
      <c r="AI4" s="423"/>
      <c r="AJ4" s="423"/>
      <c r="AK4" s="423"/>
      <c r="AL4" s="423"/>
      <c r="AM4" s="423"/>
      <c r="AN4" s="423"/>
    </row>
    <row r="5" spans="2:40" ht="14.1" customHeight="1">
      <c r="C5" s="1"/>
      <c r="D5" s="117"/>
      <c r="E5" s="117"/>
      <c r="F5" s="117"/>
      <c r="G5" s="117"/>
      <c r="H5" s="117"/>
      <c r="I5" s="117"/>
      <c r="J5" s="117"/>
      <c r="K5" s="9"/>
      <c r="L5" s="117"/>
      <c r="M5" s="221"/>
      <c r="N5" s="168"/>
      <c r="O5" s="9"/>
      <c r="P5" s="117"/>
      <c r="Q5" s="221"/>
      <c r="R5" s="221"/>
      <c r="S5" s="221"/>
      <c r="T5" s="230"/>
      <c r="U5" s="117"/>
      <c r="V5" s="149"/>
      <c r="W5" s="168"/>
      <c r="X5" s="168"/>
      <c r="Y5" s="168"/>
      <c r="Z5" s="170"/>
      <c r="AA5" s="168"/>
      <c r="AB5" s="170"/>
      <c r="AC5" s="170"/>
      <c r="AD5" s="170"/>
      <c r="AE5" s="170"/>
      <c r="AF5" s="170"/>
      <c r="AG5" s="170"/>
      <c r="AH5" s="170"/>
      <c r="AI5" s="170"/>
      <c r="AJ5" s="170"/>
      <c r="AK5" s="170"/>
      <c r="AL5" s="170"/>
      <c r="AM5" s="170"/>
      <c r="AN5" s="170"/>
    </row>
    <row r="6" spans="2:40" ht="14.1" customHeight="1">
      <c r="D6" s="1"/>
      <c r="F6" s="63"/>
      <c r="G6" s="63"/>
      <c r="H6" s="9"/>
      <c r="I6" s="63"/>
      <c r="J6" s="9"/>
      <c r="K6" s="9"/>
      <c r="L6" s="9"/>
      <c r="M6" s="102"/>
      <c r="N6" s="168"/>
      <c r="O6" s="9"/>
      <c r="P6" s="9"/>
      <c r="Q6" s="102"/>
      <c r="R6" s="102"/>
      <c r="S6" s="102"/>
      <c r="T6" s="148"/>
      <c r="U6" s="63"/>
      <c r="V6" s="150"/>
      <c r="W6" s="168"/>
      <c r="X6" s="168"/>
      <c r="Y6" s="168"/>
      <c r="Z6" s="170"/>
      <c r="AA6" s="168"/>
      <c r="AB6" s="170"/>
      <c r="AC6" s="170"/>
      <c r="AD6" s="170"/>
      <c r="AE6" s="170"/>
      <c r="AF6" s="170"/>
      <c r="AG6" s="170"/>
      <c r="AH6" s="170"/>
      <c r="AI6" s="170"/>
      <c r="AJ6" s="170"/>
      <c r="AK6" s="170"/>
      <c r="AL6" s="170"/>
      <c r="AM6" s="170"/>
      <c r="AN6" s="170"/>
    </row>
    <row r="7" spans="2:40" ht="14.1" customHeight="1">
      <c r="C7" s="836" t="s">
        <v>18</v>
      </c>
      <c r="D7" s="859"/>
      <c r="E7" s="119"/>
      <c r="F7" s="836" t="s">
        <v>17</v>
      </c>
      <c r="G7" s="859"/>
      <c r="H7" s="80"/>
      <c r="I7" s="13"/>
      <c r="J7" s="80"/>
      <c r="K7" s="80"/>
      <c r="L7" s="80"/>
      <c r="M7" s="13" t="s">
        <v>375</v>
      </c>
      <c r="N7" s="173"/>
      <c r="O7" s="80"/>
      <c r="P7" s="80"/>
      <c r="Q7" s="13"/>
      <c r="R7" s="13"/>
      <c r="S7" s="13"/>
      <c r="T7" s="151"/>
      <c r="U7" s="15"/>
      <c r="V7" s="151"/>
      <c r="W7" s="173"/>
      <c r="X7" s="173"/>
      <c r="Y7" s="173"/>
      <c r="Z7" s="174" t="s">
        <v>0</v>
      </c>
      <c r="AA7" s="173"/>
      <c r="AB7" s="175" t="s">
        <v>4</v>
      </c>
      <c r="AC7" s="175" t="s">
        <v>4</v>
      </c>
      <c r="AD7" s="175" t="s">
        <v>4</v>
      </c>
      <c r="AE7" s="175" t="s">
        <v>4</v>
      </c>
      <c r="AF7" s="175" t="s">
        <v>4</v>
      </c>
      <c r="AG7" s="175" t="s">
        <v>4</v>
      </c>
      <c r="AH7" s="175" t="s">
        <v>4</v>
      </c>
      <c r="AI7" s="175" t="s">
        <v>4</v>
      </c>
      <c r="AJ7" s="175" t="s">
        <v>4</v>
      </c>
      <c r="AK7" s="175" t="s">
        <v>4</v>
      </c>
      <c r="AL7" s="175" t="s">
        <v>4</v>
      </c>
      <c r="AM7" s="175" t="s">
        <v>4</v>
      </c>
      <c r="AN7" s="170"/>
    </row>
    <row r="8" spans="2:40" s="3" customFormat="1" ht="14.1" customHeight="1">
      <c r="C8" s="860"/>
      <c r="D8" s="861"/>
      <c r="F8" s="860"/>
      <c r="G8" s="861"/>
      <c r="H8" s="81"/>
      <c r="I8" s="14" t="s">
        <v>361</v>
      </c>
      <c r="J8" s="81"/>
      <c r="K8" s="81"/>
      <c r="L8" s="81"/>
      <c r="M8" s="120" t="s">
        <v>418</v>
      </c>
      <c r="N8" s="168"/>
      <c r="O8" s="81"/>
      <c r="P8" s="81"/>
      <c r="Q8" s="120" t="s">
        <v>419</v>
      </c>
      <c r="R8" s="120" t="s">
        <v>27</v>
      </c>
      <c r="S8" s="120" t="s">
        <v>151</v>
      </c>
      <c r="T8" s="152" t="s">
        <v>28</v>
      </c>
      <c r="U8" s="15"/>
      <c r="V8" s="152" t="s">
        <v>12</v>
      </c>
      <c r="W8" s="168"/>
      <c r="X8" s="168"/>
      <c r="Y8" s="168"/>
      <c r="Z8" s="176" t="s">
        <v>11</v>
      </c>
      <c r="AA8" s="168"/>
      <c r="AB8" s="646">
        <f>+'Objective 1'!AB8</f>
        <v>0</v>
      </c>
      <c r="AC8" s="646">
        <f>+'Objective 1'!AC8</f>
        <v>31</v>
      </c>
      <c r="AD8" s="646">
        <f>+'Objective 1'!AD8</f>
        <v>62</v>
      </c>
      <c r="AE8" s="646">
        <f>+'Objective 1'!AE8</f>
        <v>93</v>
      </c>
      <c r="AF8" s="646">
        <f>+'Objective 1'!AF8</f>
        <v>124</v>
      </c>
      <c r="AG8" s="646">
        <f>+'Objective 1'!AG8</f>
        <v>155</v>
      </c>
      <c r="AH8" s="646">
        <f>+'Objective 1'!AH8</f>
        <v>186</v>
      </c>
      <c r="AI8" s="646">
        <f>+'Objective 1'!AI8</f>
        <v>217</v>
      </c>
      <c r="AJ8" s="646">
        <f>+'Objective 1'!AJ8</f>
        <v>248</v>
      </c>
      <c r="AK8" s="646">
        <f>+'Objective 1'!AK8</f>
        <v>279</v>
      </c>
      <c r="AL8" s="646">
        <f>+'Objective 1'!AL8</f>
        <v>310</v>
      </c>
      <c r="AM8" s="646">
        <f>+'Objective 1'!AM8</f>
        <v>341</v>
      </c>
      <c r="AN8" s="170"/>
    </row>
    <row r="9" spans="2:40" s="3" customFormat="1" ht="14.1" customHeight="1">
      <c r="C9" s="21"/>
      <c r="D9" s="21"/>
      <c r="F9" s="82"/>
      <c r="G9" s="82"/>
      <c r="H9" s="81"/>
      <c r="I9" s="82"/>
      <c r="J9" s="81"/>
      <c r="K9" s="81"/>
      <c r="L9" s="81"/>
      <c r="M9" s="21"/>
      <c r="N9" s="168"/>
      <c r="O9" s="81"/>
      <c r="P9" s="81"/>
      <c r="Q9" s="21"/>
      <c r="R9" s="21"/>
      <c r="S9" s="21"/>
      <c r="T9" s="178"/>
      <c r="U9" s="82"/>
      <c r="V9" s="153"/>
      <c r="W9" s="168"/>
      <c r="X9" s="168"/>
      <c r="Y9" s="168"/>
      <c r="Z9" s="178"/>
      <c r="AA9" s="168"/>
      <c r="AB9" s="178"/>
      <c r="AC9" s="178"/>
      <c r="AD9" s="178"/>
      <c r="AE9" s="178"/>
      <c r="AF9" s="178"/>
      <c r="AG9" s="178"/>
      <c r="AH9" s="178"/>
      <c r="AI9" s="178"/>
      <c r="AJ9" s="178"/>
      <c r="AK9" s="178"/>
      <c r="AL9" s="178"/>
      <c r="AM9" s="178"/>
      <c r="AN9" s="170"/>
    </row>
    <row r="10" spans="2:40" ht="14.1" customHeight="1" thickBot="1">
      <c r="C10" s="1"/>
      <c r="D10" s="1"/>
      <c r="F10" s="83"/>
      <c r="G10" s="83"/>
      <c r="H10" s="80"/>
      <c r="I10" s="83"/>
      <c r="J10" s="80"/>
      <c r="K10" s="80"/>
      <c r="L10" s="80"/>
      <c r="M10" s="222"/>
      <c r="N10" s="173"/>
      <c r="O10" s="80"/>
      <c r="P10" s="80"/>
      <c r="Q10" s="222"/>
      <c r="R10" s="222"/>
      <c r="S10" s="222"/>
      <c r="T10" s="231"/>
      <c r="U10" s="83"/>
      <c r="V10" s="154"/>
      <c r="W10" s="173"/>
      <c r="X10" s="173"/>
      <c r="Y10" s="173"/>
      <c r="Z10" s="172"/>
      <c r="AA10" s="173"/>
      <c r="AB10" s="172"/>
      <c r="AC10" s="172"/>
      <c r="AD10" s="172"/>
      <c r="AE10" s="172"/>
      <c r="AF10" s="172"/>
      <c r="AG10" s="172"/>
      <c r="AH10" s="172"/>
      <c r="AI10" s="172"/>
      <c r="AJ10" s="172"/>
      <c r="AK10" s="172"/>
      <c r="AL10" s="172"/>
      <c r="AM10" s="172"/>
      <c r="AN10" s="170"/>
    </row>
    <row r="11" spans="2:40" ht="14.1" customHeight="1">
      <c r="B11" s="92"/>
      <c r="C11" s="93"/>
      <c r="D11" s="93"/>
      <c r="E11" s="121"/>
      <c r="F11" s="94"/>
      <c r="G11" s="94"/>
      <c r="H11" s="121"/>
      <c r="I11" s="94"/>
      <c r="J11" s="122"/>
      <c r="K11" s="119"/>
      <c r="L11" s="123"/>
      <c r="M11" s="223"/>
      <c r="N11" s="179"/>
      <c r="O11" s="119"/>
      <c r="P11" s="123"/>
      <c r="Q11" s="223"/>
      <c r="R11" s="223"/>
      <c r="S11" s="223"/>
      <c r="T11" s="232"/>
      <c r="U11" s="94"/>
      <c r="V11" s="155"/>
      <c r="W11" s="179"/>
      <c r="X11" s="180"/>
      <c r="Y11" s="181"/>
      <c r="Z11" s="182"/>
      <c r="AA11" s="183"/>
      <c r="AB11" s="182"/>
      <c r="AC11" s="182"/>
      <c r="AD11" s="182"/>
      <c r="AE11" s="182"/>
      <c r="AF11" s="182"/>
      <c r="AG11" s="182"/>
      <c r="AH11" s="182"/>
      <c r="AI11" s="182"/>
      <c r="AJ11" s="182"/>
      <c r="AK11" s="182"/>
      <c r="AL11" s="182"/>
      <c r="AM11" s="182"/>
      <c r="AN11" s="184"/>
    </row>
    <row r="12" spans="2:40" ht="14.1" customHeight="1">
      <c r="B12" s="95"/>
      <c r="C12" s="845">
        <v>2.1</v>
      </c>
      <c r="D12" s="842"/>
      <c r="E12" s="124"/>
      <c r="F12" s="850" t="s">
        <v>155</v>
      </c>
      <c r="G12" s="842"/>
      <c r="H12" s="124"/>
      <c r="I12" s="84"/>
      <c r="J12" s="125"/>
      <c r="K12" s="119"/>
      <c r="L12" s="126"/>
      <c r="M12" s="447"/>
      <c r="N12" s="185"/>
      <c r="O12" s="119"/>
      <c r="P12" s="126"/>
      <c r="Q12" s="447"/>
      <c r="R12" s="447"/>
      <c r="S12" s="447"/>
      <c r="T12" s="509"/>
      <c r="U12" s="145"/>
      <c r="V12" s="156">
        <f t="shared" ref="V12:V17" si="0">+S12*T12</f>
        <v>0</v>
      </c>
      <c r="W12" s="185"/>
      <c r="X12" s="180"/>
      <c r="Y12" s="186"/>
      <c r="Z12" s="187">
        <f t="shared" ref="Z12:Z17" si="1">+SUM(AB12:AM12)</f>
        <v>0</v>
      </c>
      <c r="AA12" s="188"/>
      <c r="AB12" s="510"/>
      <c r="AC12" s="510"/>
      <c r="AD12" s="510"/>
      <c r="AE12" s="510"/>
      <c r="AF12" s="510"/>
      <c r="AG12" s="510"/>
      <c r="AH12" s="510"/>
      <c r="AI12" s="510"/>
      <c r="AJ12" s="510"/>
      <c r="AK12" s="510"/>
      <c r="AL12" s="510"/>
      <c r="AM12" s="510"/>
      <c r="AN12" s="189"/>
    </row>
    <row r="13" spans="2:40" ht="14.1" customHeight="1">
      <c r="B13" s="95"/>
      <c r="C13" s="846"/>
      <c r="D13" s="848"/>
      <c r="E13" s="124"/>
      <c r="F13" s="851"/>
      <c r="G13" s="843"/>
      <c r="H13" s="124"/>
      <c r="I13" s="84"/>
      <c r="J13" s="125"/>
      <c r="K13" s="119"/>
      <c r="L13" s="126"/>
      <c r="M13" s="447"/>
      <c r="N13" s="185"/>
      <c r="O13" s="119"/>
      <c r="P13" s="126"/>
      <c r="Q13" s="447"/>
      <c r="R13" s="447"/>
      <c r="S13" s="447"/>
      <c r="T13" s="509"/>
      <c r="U13" s="145"/>
      <c r="V13" s="156">
        <f t="shared" si="0"/>
        <v>0</v>
      </c>
      <c r="W13" s="185"/>
      <c r="X13" s="180"/>
      <c r="Y13" s="186"/>
      <c r="Z13" s="187">
        <f t="shared" si="1"/>
        <v>0</v>
      </c>
      <c r="AA13" s="188"/>
      <c r="AB13" s="510"/>
      <c r="AC13" s="510"/>
      <c r="AD13" s="510"/>
      <c r="AE13" s="510"/>
      <c r="AF13" s="510"/>
      <c r="AG13" s="510"/>
      <c r="AH13" s="510"/>
      <c r="AI13" s="510"/>
      <c r="AJ13" s="510"/>
      <c r="AK13" s="510"/>
      <c r="AL13" s="510"/>
      <c r="AM13" s="510"/>
      <c r="AN13" s="189"/>
    </row>
    <row r="14" spans="2:40" s="172" customFormat="1" ht="14.1" customHeight="1">
      <c r="B14" s="95"/>
      <c r="C14" s="846"/>
      <c r="D14" s="848"/>
      <c r="E14" s="124"/>
      <c r="F14" s="851"/>
      <c r="G14" s="843"/>
      <c r="H14" s="124"/>
      <c r="I14" s="84"/>
      <c r="J14" s="125"/>
      <c r="K14" s="119"/>
      <c r="L14" s="126"/>
      <c r="M14" s="447"/>
      <c r="N14" s="185"/>
      <c r="O14" s="119"/>
      <c r="P14" s="126"/>
      <c r="Q14" s="447"/>
      <c r="R14" s="447"/>
      <c r="S14" s="447"/>
      <c r="T14" s="509"/>
      <c r="U14" s="145"/>
      <c r="V14" s="156">
        <f t="shared" si="0"/>
        <v>0</v>
      </c>
      <c r="W14" s="185"/>
      <c r="X14" s="180"/>
      <c r="Y14" s="186"/>
      <c r="Z14" s="187">
        <f t="shared" si="1"/>
        <v>0</v>
      </c>
      <c r="AA14" s="188"/>
      <c r="AB14" s="510"/>
      <c r="AC14" s="510"/>
      <c r="AD14" s="510"/>
      <c r="AE14" s="510"/>
      <c r="AF14" s="510"/>
      <c r="AG14" s="510"/>
      <c r="AH14" s="510"/>
      <c r="AI14" s="510"/>
      <c r="AJ14" s="510"/>
      <c r="AK14" s="510"/>
      <c r="AL14" s="510"/>
      <c r="AM14" s="510"/>
      <c r="AN14" s="189"/>
    </row>
    <row r="15" spans="2:40" s="172" customFormat="1" ht="14.1" customHeight="1">
      <c r="B15" s="95"/>
      <c r="C15" s="846"/>
      <c r="D15" s="848"/>
      <c r="E15" s="124"/>
      <c r="F15" s="851"/>
      <c r="G15" s="843"/>
      <c r="H15" s="124"/>
      <c r="I15" s="84"/>
      <c r="J15" s="125"/>
      <c r="K15" s="119"/>
      <c r="L15" s="126"/>
      <c r="M15" s="447"/>
      <c r="N15" s="185"/>
      <c r="O15" s="119"/>
      <c r="P15" s="126"/>
      <c r="Q15" s="447"/>
      <c r="R15" s="447"/>
      <c r="S15" s="447"/>
      <c r="T15" s="509"/>
      <c r="U15" s="145"/>
      <c r="V15" s="156">
        <f t="shared" si="0"/>
        <v>0</v>
      </c>
      <c r="W15" s="185"/>
      <c r="X15" s="180"/>
      <c r="Y15" s="186"/>
      <c r="Z15" s="187">
        <f t="shared" si="1"/>
        <v>0</v>
      </c>
      <c r="AA15" s="188"/>
      <c r="AB15" s="510"/>
      <c r="AC15" s="510"/>
      <c r="AD15" s="510"/>
      <c r="AE15" s="510"/>
      <c r="AF15" s="510"/>
      <c r="AG15" s="510"/>
      <c r="AH15" s="510"/>
      <c r="AI15" s="510"/>
      <c r="AJ15" s="510"/>
      <c r="AK15" s="510"/>
      <c r="AL15" s="510"/>
      <c r="AM15" s="510"/>
      <c r="AN15" s="189"/>
    </row>
    <row r="16" spans="2:40" s="172" customFormat="1" ht="14.1" customHeight="1">
      <c r="B16" s="95"/>
      <c r="C16" s="846"/>
      <c r="D16" s="848"/>
      <c r="E16" s="124"/>
      <c r="F16" s="851"/>
      <c r="G16" s="843"/>
      <c r="H16" s="124"/>
      <c r="I16" s="84"/>
      <c r="J16" s="125"/>
      <c r="K16" s="119"/>
      <c r="L16" s="126"/>
      <c r="M16" s="447"/>
      <c r="N16" s="185"/>
      <c r="O16" s="119"/>
      <c r="P16" s="126"/>
      <c r="Q16" s="447"/>
      <c r="R16" s="447"/>
      <c r="S16" s="447"/>
      <c r="T16" s="509"/>
      <c r="U16" s="145"/>
      <c r="V16" s="156">
        <f t="shared" si="0"/>
        <v>0</v>
      </c>
      <c r="W16" s="185"/>
      <c r="X16" s="180"/>
      <c r="Y16" s="186"/>
      <c r="Z16" s="187">
        <f t="shared" si="1"/>
        <v>0</v>
      </c>
      <c r="AA16" s="188"/>
      <c r="AB16" s="510"/>
      <c r="AC16" s="510"/>
      <c r="AD16" s="510"/>
      <c r="AE16" s="510"/>
      <c r="AF16" s="510"/>
      <c r="AG16" s="510"/>
      <c r="AH16" s="510"/>
      <c r="AI16" s="510"/>
      <c r="AJ16" s="510"/>
      <c r="AK16" s="510"/>
      <c r="AL16" s="510"/>
      <c r="AM16" s="510"/>
      <c r="AN16" s="189"/>
    </row>
    <row r="17" spans="2:40" s="172" customFormat="1" ht="14.1" customHeight="1">
      <c r="B17" s="95"/>
      <c r="C17" s="846"/>
      <c r="D17" s="848"/>
      <c r="E17" s="124"/>
      <c r="F17" s="851"/>
      <c r="G17" s="843"/>
      <c r="H17" s="124"/>
      <c r="I17" s="84"/>
      <c r="J17" s="125"/>
      <c r="K17" s="119"/>
      <c r="L17" s="126"/>
      <c r="M17" s="447"/>
      <c r="N17" s="185"/>
      <c r="O17" s="119"/>
      <c r="P17" s="126"/>
      <c r="Q17" s="447"/>
      <c r="R17" s="447"/>
      <c r="S17" s="447"/>
      <c r="T17" s="509"/>
      <c r="U17" s="145"/>
      <c r="V17" s="156">
        <f t="shared" si="0"/>
        <v>0</v>
      </c>
      <c r="W17" s="185"/>
      <c r="X17" s="180"/>
      <c r="Y17" s="186"/>
      <c r="Z17" s="187">
        <f t="shared" si="1"/>
        <v>0</v>
      </c>
      <c r="AA17" s="188"/>
      <c r="AB17" s="510"/>
      <c r="AC17" s="510"/>
      <c r="AD17" s="510"/>
      <c r="AE17" s="510"/>
      <c r="AF17" s="510"/>
      <c r="AG17" s="510"/>
      <c r="AH17" s="510"/>
      <c r="AI17" s="510"/>
      <c r="AJ17" s="510"/>
      <c r="AK17" s="510"/>
      <c r="AL17" s="510"/>
      <c r="AM17" s="510"/>
      <c r="AN17" s="189"/>
    </row>
    <row r="18" spans="2:40" s="172" customFormat="1" ht="14.1" customHeight="1">
      <c r="B18" s="95"/>
      <c r="C18" s="846"/>
      <c r="D18" s="848"/>
      <c r="E18" s="124"/>
      <c r="F18" s="852"/>
      <c r="G18" s="844"/>
      <c r="H18" s="124"/>
      <c r="I18" s="162"/>
      <c r="J18" s="125"/>
      <c r="K18" s="119"/>
      <c r="L18" s="126"/>
      <c r="M18" s="163"/>
      <c r="N18" s="185"/>
      <c r="O18" s="119"/>
      <c r="P18" s="126"/>
      <c r="Q18" s="163"/>
      <c r="R18" s="163"/>
      <c r="S18" s="163"/>
      <c r="T18" s="233"/>
      <c r="U18" s="145"/>
      <c r="V18" s="164">
        <f>SUM(V12:V17)</f>
        <v>0</v>
      </c>
      <c r="W18" s="185"/>
      <c r="X18" s="180"/>
      <c r="Y18" s="186"/>
      <c r="Z18" s="164">
        <f>SUM(Z12:Z17)</f>
        <v>0</v>
      </c>
      <c r="AA18" s="188"/>
      <c r="AB18" s="164">
        <f t="shared" ref="AB18:AM18" si="2">SUM(AB12:AB17)</f>
        <v>0</v>
      </c>
      <c r="AC18" s="164">
        <f t="shared" si="2"/>
        <v>0</v>
      </c>
      <c r="AD18" s="164">
        <f t="shared" si="2"/>
        <v>0</v>
      </c>
      <c r="AE18" s="164">
        <f t="shared" si="2"/>
        <v>0</v>
      </c>
      <c r="AF18" s="164">
        <f t="shared" si="2"/>
        <v>0</v>
      </c>
      <c r="AG18" s="164">
        <f t="shared" si="2"/>
        <v>0</v>
      </c>
      <c r="AH18" s="164">
        <f t="shared" si="2"/>
        <v>0</v>
      </c>
      <c r="AI18" s="164">
        <f t="shared" si="2"/>
        <v>0</v>
      </c>
      <c r="AJ18" s="164">
        <f t="shared" si="2"/>
        <v>0</v>
      </c>
      <c r="AK18" s="164">
        <f t="shared" si="2"/>
        <v>0</v>
      </c>
      <c r="AL18" s="164">
        <f t="shared" si="2"/>
        <v>0</v>
      </c>
      <c r="AM18" s="164">
        <f t="shared" si="2"/>
        <v>0</v>
      </c>
      <c r="AN18" s="189"/>
    </row>
    <row r="19" spans="2:40" s="172" customFormat="1" ht="8.1" customHeight="1">
      <c r="B19" s="95"/>
      <c r="C19" s="846"/>
      <c r="D19" s="848"/>
      <c r="E19" s="124"/>
      <c r="F19" s="224"/>
      <c r="G19" s="86"/>
      <c r="H19" s="124"/>
      <c r="I19" s="86"/>
      <c r="J19" s="125"/>
      <c r="K19" s="119"/>
      <c r="L19" s="126"/>
      <c r="M19" s="224"/>
      <c r="N19" s="185"/>
      <c r="O19" s="119"/>
      <c r="P19" s="126"/>
      <c r="Q19" s="224"/>
      <c r="R19" s="224"/>
      <c r="S19" s="224"/>
      <c r="T19" s="234"/>
      <c r="U19" s="86"/>
      <c r="V19" s="157"/>
      <c r="W19" s="185"/>
      <c r="X19" s="180"/>
      <c r="Y19" s="186"/>
      <c r="Z19" s="190"/>
      <c r="AA19" s="191"/>
      <c r="AB19" s="190"/>
      <c r="AC19" s="190"/>
      <c r="AD19" s="190"/>
      <c r="AE19" s="190"/>
      <c r="AF19" s="190"/>
      <c r="AG19" s="190"/>
      <c r="AH19" s="190"/>
      <c r="AI19" s="190"/>
      <c r="AJ19" s="190"/>
      <c r="AK19" s="190"/>
      <c r="AL19" s="190"/>
      <c r="AM19" s="190"/>
      <c r="AN19" s="189"/>
    </row>
    <row r="20" spans="2:40" s="172" customFormat="1" ht="14.1" customHeight="1">
      <c r="B20" s="95"/>
      <c r="C20" s="846"/>
      <c r="D20" s="848"/>
      <c r="E20" s="124"/>
      <c r="F20" s="850" t="s">
        <v>156</v>
      </c>
      <c r="G20" s="842"/>
      <c r="H20" s="124"/>
      <c r="I20" s="84"/>
      <c r="J20" s="125"/>
      <c r="K20" s="119"/>
      <c r="L20" s="126"/>
      <c r="M20" s="447"/>
      <c r="N20" s="185"/>
      <c r="O20" s="119"/>
      <c r="P20" s="126"/>
      <c r="Q20" s="447"/>
      <c r="R20" s="447"/>
      <c r="S20" s="447"/>
      <c r="T20" s="509"/>
      <c r="U20" s="145"/>
      <c r="V20" s="156">
        <f t="shared" ref="V20:V25" si="3">+S20*T20</f>
        <v>0</v>
      </c>
      <c r="W20" s="185"/>
      <c r="X20" s="180"/>
      <c r="Y20" s="186"/>
      <c r="Z20" s="187">
        <f t="shared" ref="Z20:Z25" si="4">+SUM(AB20:AM20)</f>
        <v>0</v>
      </c>
      <c r="AA20" s="188"/>
      <c r="AB20" s="510"/>
      <c r="AC20" s="510"/>
      <c r="AD20" s="510"/>
      <c r="AE20" s="510"/>
      <c r="AF20" s="510"/>
      <c r="AG20" s="510"/>
      <c r="AH20" s="510"/>
      <c r="AI20" s="510"/>
      <c r="AJ20" s="510"/>
      <c r="AK20" s="510"/>
      <c r="AL20" s="510"/>
      <c r="AM20" s="510"/>
      <c r="AN20" s="189"/>
    </row>
    <row r="21" spans="2:40" s="172" customFormat="1" ht="14.1" customHeight="1">
      <c r="B21" s="95"/>
      <c r="C21" s="846"/>
      <c r="D21" s="848"/>
      <c r="E21" s="124"/>
      <c r="F21" s="851"/>
      <c r="G21" s="843"/>
      <c r="H21" s="124"/>
      <c r="I21" s="84"/>
      <c r="J21" s="125"/>
      <c r="K21" s="119"/>
      <c r="L21" s="126"/>
      <c r="M21" s="447"/>
      <c r="N21" s="185"/>
      <c r="O21" s="119"/>
      <c r="P21" s="126"/>
      <c r="Q21" s="447"/>
      <c r="R21" s="447"/>
      <c r="S21" s="447"/>
      <c r="T21" s="509"/>
      <c r="U21" s="145"/>
      <c r="V21" s="156">
        <f t="shared" si="3"/>
        <v>0</v>
      </c>
      <c r="W21" s="185"/>
      <c r="X21" s="180"/>
      <c r="Y21" s="186"/>
      <c r="Z21" s="187">
        <f t="shared" si="4"/>
        <v>0</v>
      </c>
      <c r="AA21" s="188"/>
      <c r="AB21" s="510"/>
      <c r="AC21" s="510"/>
      <c r="AD21" s="510"/>
      <c r="AE21" s="510"/>
      <c r="AF21" s="510"/>
      <c r="AG21" s="510"/>
      <c r="AH21" s="510"/>
      <c r="AI21" s="510"/>
      <c r="AJ21" s="510"/>
      <c r="AK21" s="510"/>
      <c r="AL21" s="510"/>
      <c r="AM21" s="510"/>
      <c r="AN21" s="189"/>
    </row>
    <row r="22" spans="2:40" s="172" customFormat="1" ht="14.1" customHeight="1">
      <c r="B22" s="95"/>
      <c r="C22" s="846"/>
      <c r="D22" s="848"/>
      <c r="E22" s="124"/>
      <c r="F22" s="851"/>
      <c r="G22" s="843"/>
      <c r="H22" s="124"/>
      <c r="I22" s="84"/>
      <c r="J22" s="125"/>
      <c r="K22" s="119"/>
      <c r="L22" s="126"/>
      <c r="M22" s="447"/>
      <c r="N22" s="185"/>
      <c r="O22" s="119"/>
      <c r="P22" s="126"/>
      <c r="Q22" s="447"/>
      <c r="R22" s="447"/>
      <c r="S22" s="447"/>
      <c r="T22" s="509"/>
      <c r="U22" s="145"/>
      <c r="V22" s="156">
        <f t="shared" si="3"/>
        <v>0</v>
      </c>
      <c r="W22" s="185"/>
      <c r="X22" s="180"/>
      <c r="Y22" s="186"/>
      <c r="Z22" s="187">
        <f t="shared" si="4"/>
        <v>0</v>
      </c>
      <c r="AA22" s="188"/>
      <c r="AB22" s="510"/>
      <c r="AC22" s="510"/>
      <c r="AD22" s="510"/>
      <c r="AE22" s="510"/>
      <c r="AF22" s="510"/>
      <c r="AG22" s="510"/>
      <c r="AH22" s="510"/>
      <c r="AI22" s="510"/>
      <c r="AJ22" s="510"/>
      <c r="AK22" s="510"/>
      <c r="AL22" s="510"/>
      <c r="AM22" s="510"/>
      <c r="AN22" s="189"/>
    </row>
    <row r="23" spans="2:40" s="172" customFormat="1" ht="14.1" customHeight="1">
      <c r="B23" s="95"/>
      <c r="C23" s="846"/>
      <c r="D23" s="848"/>
      <c r="E23" s="124"/>
      <c r="F23" s="851"/>
      <c r="G23" s="843"/>
      <c r="H23" s="124"/>
      <c r="I23" s="84"/>
      <c r="J23" s="125"/>
      <c r="K23" s="119"/>
      <c r="L23" s="126"/>
      <c r="M23" s="447"/>
      <c r="N23" s="185"/>
      <c r="O23" s="119"/>
      <c r="P23" s="126"/>
      <c r="Q23" s="447"/>
      <c r="R23" s="447"/>
      <c r="S23" s="447"/>
      <c r="T23" s="509"/>
      <c r="U23" s="145"/>
      <c r="V23" s="156">
        <f t="shared" si="3"/>
        <v>0</v>
      </c>
      <c r="W23" s="185"/>
      <c r="X23" s="180"/>
      <c r="Y23" s="186"/>
      <c r="Z23" s="187">
        <f t="shared" si="4"/>
        <v>0</v>
      </c>
      <c r="AA23" s="188"/>
      <c r="AB23" s="510"/>
      <c r="AC23" s="510"/>
      <c r="AD23" s="510"/>
      <c r="AE23" s="510"/>
      <c r="AF23" s="510"/>
      <c r="AG23" s="510"/>
      <c r="AH23" s="510"/>
      <c r="AI23" s="510"/>
      <c r="AJ23" s="510"/>
      <c r="AK23" s="510"/>
      <c r="AL23" s="510"/>
      <c r="AM23" s="510"/>
      <c r="AN23" s="189"/>
    </row>
    <row r="24" spans="2:40" s="172" customFormat="1" ht="14.1" customHeight="1">
      <c r="B24" s="95"/>
      <c r="C24" s="846"/>
      <c r="D24" s="848"/>
      <c r="E24" s="124"/>
      <c r="F24" s="851"/>
      <c r="G24" s="843"/>
      <c r="H24" s="124"/>
      <c r="I24" s="84"/>
      <c r="J24" s="125"/>
      <c r="K24" s="119"/>
      <c r="L24" s="126"/>
      <c r="M24" s="447"/>
      <c r="N24" s="185"/>
      <c r="O24" s="119"/>
      <c r="P24" s="126"/>
      <c r="Q24" s="447"/>
      <c r="R24" s="447"/>
      <c r="S24" s="447"/>
      <c r="T24" s="509"/>
      <c r="U24" s="145"/>
      <c r="V24" s="156">
        <f t="shared" si="3"/>
        <v>0</v>
      </c>
      <c r="W24" s="185"/>
      <c r="X24" s="180"/>
      <c r="Y24" s="186"/>
      <c r="Z24" s="187">
        <f t="shared" si="4"/>
        <v>0</v>
      </c>
      <c r="AA24" s="188"/>
      <c r="AB24" s="510"/>
      <c r="AC24" s="510"/>
      <c r="AD24" s="510"/>
      <c r="AE24" s="510"/>
      <c r="AF24" s="510"/>
      <c r="AG24" s="510"/>
      <c r="AH24" s="510"/>
      <c r="AI24" s="510"/>
      <c r="AJ24" s="510"/>
      <c r="AK24" s="510"/>
      <c r="AL24" s="510"/>
      <c r="AM24" s="510"/>
      <c r="AN24" s="189"/>
    </row>
    <row r="25" spans="2:40" s="172" customFormat="1" ht="14.1" customHeight="1">
      <c r="B25" s="95"/>
      <c r="C25" s="846"/>
      <c r="D25" s="848"/>
      <c r="E25" s="124"/>
      <c r="F25" s="851"/>
      <c r="G25" s="843"/>
      <c r="H25" s="124"/>
      <c r="I25" s="84"/>
      <c r="J25" s="125"/>
      <c r="K25" s="119"/>
      <c r="L25" s="126"/>
      <c r="M25" s="447"/>
      <c r="N25" s="185"/>
      <c r="O25" s="119"/>
      <c r="P25" s="126"/>
      <c r="Q25" s="447"/>
      <c r="R25" s="447"/>
      <c r="S25" s="447"/>
      <c r="T25" s="509"/>
      <c r="U25" s="145"/>
      <c r="V25" s="156">
        <f t="shared" si="3"/>
        <v>0</v>
      </c>
      <c r="W25" s="185"/>
      <c r="X25" s="180"/>
      <c r="Y25" s="186"/>
      <c r="Z25" s="187">
        <f t="shared" si="4"/>
        <v>0</v>
      </c>
      <c r="AA25" s="188"/>
      <c r="AB25" s="510"/>
      <c r="AC25" s="510"/>
      <c r="AD25" s="510"/>
      <c r="AE25" s="510"/>
      <c r="AF25" s="510"/>
      <c r="AG25" s="510"/>
      <c r="AH25" s="510"/>
      <c r="AI25" s="510"/>
      <c r="AJ25" s="510"/>
      <c r="AK25" s="510"/>
      <c r="AL25" s="510"/>
      <c r="AM25" s="510"/>
      <c r="AN25" s="189"/>
    </row>
    <row r="26" spans="2:40" s="172" customFormat="1" ht="14.1" customHeight="1">
      <c r="B26" s="95"/>
      <c r="C26" s="846"/>
      <c r="D26" s="848"/>
      <c r="E26" s="124"/>
      <c r="F26" s="852"/>
      <c r="G26" s="844"/>
      <c r="H26" s="124"/>
      <c r="I26" s="162"/>
      <c r="J26" s="125"/>
      <c r="K26" s="119"/>
      <c r="L26" s="126"/>
      <c r="M26" s="163"/>
      <c r="N26" s="185"/>
      <c r="O26" s="119"/>
      <c r="P26" s="126"/>
      <c r="Q26" s="163"/>
      <c r="R26" s="163"/>
      <c r="S26" s="163"/>
      <c r="T26" s="233"/>
      <c r="U26" s="145"/>
      <c r="V26" s="164">
        <f>SUM(V20:V25)</f>
        <v>0</v>
      </c>
      <c r="W26" s="185"/>
      <c r="X26" s="180"/>
      <c r="Y26" s="186"/>
      <c r="Z26" s="164">
        <f>SUM(Z20:Z25)</f>
        <v>0</v>
      </c>
      <c r="AA26" s="188"/>
      <c r="AB26" s="164">
        <f t="shared" ref="AB26:AM26" si="5">SUM(AB20:AB25)</f>
        <v>0</v>
      </c>
      <c r="AC26" s="164">
        <f t="shared" si="5"/>
        <v>0</v>
      </c>
      <c r="AD26" s="164">
        <f t="shared" si="5"/>
        <v>0</v>
      </c>
      <c r="AE26" s="164">
        <f t="shared" si="5"/>
        <v>0</v>
      </c>
      <c r="AF26" s="164">
        <f t="shared" si="5"/>
        <v>0</v>
      </c>
      <c r="AG26" s="164">
        <f t="shared" si="5"/>
        <v>0</v>
      </c>
      <c r="AH26" s="164">
        <f t="shared" si="5"/>
        <v>0</v>
      </c>
      <c r="AI26" s="164">
        <f t="shared" si="5"/>
        <v>0</v>
      </c>
      <c r="AJ26" s="164">
        <f t="shared" si="5"/>
        <v>0</v>
      </c>
      <c r="AK26" s="164">
        <f t="shared" si="5"/>
        <v>0</v>
      </c>
      <c r="AL26" s="164">
        <f t="shared" si="5"/>
        <v>0</v>
      </c>
      <c r="AM26" s="164">
        <f t="shared" si="5"/>
        <v>0</v>
      </c>
      <c r="AN26" s="189"/>
    </row>
    <row r="27" spans="2:40" s="172" customFormat="1" ht="8.1" customHeight="1">
      <c r="B27" s="95"/>
      <c r="C27" s="846"/>
      <c r="D27" s="848"/>
      <c r="E27" s="124"/>
      <c r="F27" s="224"/>
      <c r="G27" s="86"/>
      <c r="H27" s="124"/>
      <c r="I27" s="86"/>
      <c r="J27" s="125"/>
      <c r="K27" s="119"/>
      <c r="L27" s="126"/>
      <c r="M27" s="224"/>
      <c r="N27" s="185"/>
      <c r="O27" s="119"/>
      <c r="P27" s="126"/>
      <c r="Q27" s="224"/>
      <c r="R27" s="224"/>
      <c r="S27" s="224"/>
      <c r="T27" s="234"/>
      <c r="U27" s="86"/>
      <c r="V27" s="157"/>
      <c r="W27" s="185"/>
      <c r="X27" s="180"/>
      <c r="Y27" s="186"/>
      <c r="Z27" s="190"/>
      <c r="AA27" s="191"/>
      <c r="AB27" s="190"/>
      <c r="AC27" s="190"/>
      <c r="AD27" s="190"/>
      <c r="AE27" s="190"/>
      <c r="AF27" s="190"/>
      <c r="AG27" s="190"/>
      <c r="AH27" s="190"/>
      <c r="AI27" s="190"/>
      <c r="AJ27" s="190"/>
      <c r="AK27" s="190"/>
      <c r="AL27" s="190"/>
      <c r="AM27" s="190"/>
      <c r="AN27" s="189"/>
    </row>
    <row r="28" spans="2:40" s="172" customFormat="1" ht="14.1" customHeight="1">
      <c r="B28" s="95"/>
      <c r="C28" s="846"/>
      <c r="D28" s="848"/>
      <c r="E28" s="124"/>
      <c r="F28" s="850" t="s">
        <v>157</v>
      </c>
      <c r="G28" s="842"/>
      <c r="H28" s="124"/>
      <c r="I28" s="84"/>
      <c r="J28" s="125"/>
      <c r="K28" s="119"/>
      <c r="L28" s="126"/>
      <c r="M28" s="447"/>
      <c r="N28" s="185"/>
      <c r="O28" s="119"/>
      <c r="P28" s="126"/>
      <c r="Q28" s="447"/>
      <c r="R28" s="447"/>
      <c r="S28" s="447"/>
      <c r="T28" s="509"/>
      <c r="U28" s="145"/>
      <c r="V28" s="156">
        <f t="shared" ref="V28:V33" si="6">+S28*T28</f>
        <v>0</v>
      </c>
      <c r="W28" s="185"/>
      <c r="X28" s="180"/>
      <c r="Y28" s="186"/>
      <c r="Z28" s="187">
        <f t="shared" ref="Z28:Z33" si="7">+SUM(AB28:AM28)</f>
        <v>0</v>
      </c>
      <c r="AA28" s="188"/>
      <c r="AB28" s="510"/>
      <c r="AC28" s="510"/>
      <c r="AD28" s="510"/>
      <c r="AE28" s="510"/>
      <c r="AF28" s="510"/>
      <c r="AG28" s="510"/>
      <c r="AH28" s="510"/>
      <c r="AI28" s="510"/>
      <c r="AJ28" s="510"/>
      <c r="AK28" s="510"/>
      <c r="AL28" s="510"/>
      <c r="AM28" s="510"/>
      <c r="AN28" s="189"/>
    </row>
    <row r="29" spans="2:40" s="172" customFormat="1" ht="14.1" customHeight="1">
      <c r="B29" s="95"/>
      <c r="C29" s="846"/>
      <c r="D29" s="848"/>
      <c r="E29" s="124"/>
      <c r="F29" s="851"/>
      <c r="G29" s="843"/>
      <c r="H29" s="124"/>
      <c r="I29" s="84"/>
      <c r="J29" s="125"/>
      <c r="K29" s="119"/>
      <c r="L29" s="126"/>
      <c r="M29" s="447"/>
      <c r="N29" s="185"/>
      <c r="O29" s="119"/>
      <c r="P29" s="126"/>
      <c r="Q29" s="447"/>
      <c r="R29" s="447"/>
      <c r="S29" s="447"/>
      <c r="T29" s="509"/>
      <c r="U29" s="145"/>
      <c r="V29" s="156">
        <f t="shared" si="6"/>
        <v>0</v>
      </c>
      <c r="W29" s="185"/>
      <c r="X29" s="180"/>
      <c r="Y29" s="186"/>
      <c r="Z29" s="187">
        <f t="shared" si="7"/>
        <v>0</v>
      </c>
      <c r="AA29" s="188"/>
      <c r="AB29" s="510"/>
      <c r="AC29" s="510"/>
      <c r="AD29" s="510"/>
      <c r="AE29" s="510"/>
      <c r="AF29" s="510"/>
      <c r="AG29" s="510"/>
      <c r="AH29" s="510"/>
      <c r="AI29" s="510"/>
      <c r="AJ29" s="510"/>
      <c r="AK29" s="510"/>
      <c r="AL29" s="510"/>
      <c r="AM29" s="510"/>
      <c r="AN29" s="189"/>
    </row>
    <row r="30" spans="2:40" s="172" customFormat="1" ht="14.1" customHeight="1">
      <c r="B30" s="95"/>
      <c r="C30" s="846"/>
      <c r="D30" s="848"/>
      <c r="E30" s="124"/>
      <c r="F30" s="851"/>
      <c r="G30" s="843"/>
      <c r="H30" s="124"/>
      <c r="I30" s="84"/>
      <c r="J30" s="125"/>
      <c r="K30" s="119"/>
      <c r="L30" s="126"/>
      <c r="M30" s="447"/>
      <c r="N30" s="185"/>
      <c r="O30" s="119"/>
      <c r="P30" s="126"/>
      <c r="Q30" s="447"/>
      <c r="R30" s="447"/>
      <c r="S30" s="447"/>
      <c r="T30" s="509"/>
      <c r="U30" s="145"/>
      <c r="V30" s="156">
        <f t="shared" si="6"/>
        <v>0</v>
      </c>
      <c r="W30" s="185"/>
      <c r="X30" s="180"/>
      <c r="Y30" s="186"/>
      <c r="Z30" s="187">
        <f t="shared" si="7"/>
        <v>0</v>
      </c>
      <c r="AA30" s="188"/>
      <c r="AB30" s="510"/>
      <c r="AC30" s="510"/>
      <c r="AD30" s="510"/>
      <c r="AE30" s="510"/>
      <c r="AF30" s="510"/>
      <c r="AG30" s="510"/>
      <c r="AH30" s="510"/>
      <c r="AI30" s="510"/>
      <c r="AJ30" s="510"/>
      <c r="AK30" s="510"/>
      <c r="AL30" s="510"/>
      <c r="AM30" s="510"/>
      <c r="AN30" s="189"/>
    </row>
    <row r="31" spans="2:40" s="172" customFormat="1" ht="14.1" customHeight="1">
      <c r="B31" s="95"/>
      <c r="C31" s="846"/>
      <c r="D31" s="848"/>
      <c r="E31" s="124"/>
      <c r="F31" s="851"/>
      <c r="G31" s="843"/>
      <c r="H31" s="124"/>
      <c r="I31" s="84"/>
      <c r="J31" s="125"/>
      <c r="K31" s="119"/>
      <c r="L31" s="126"/>
      <c r="M31" s="447"/>
      <c r="N31" s="185"/>
      <c r="O31" s="119"/>
      <c r="P31" s="126"/>
      <c r="Q31" s="447"/>
      <c r="R31" s="447"/>
      <c r="S31" s="447"/>
      <c r="T31" s="509"/>
      <c r="U31" s="145"/>
      <c r="V31" s="156">
        <f t="shared" si="6"/>
        <v>0</v>
      </c>
      <c r="W31" s="185"/>
      <c r="X31" s="180"/>
      <c r="Y31" s="186"/>
      <c r="Z31" s="187">
        <f t="shared" si="7"/>
        <v>0</v>
      </c>
      <c r="AA31" s="188"/>
      <c r="AB31" s="510"/>
      <c r="AC31" s="510"/>
      <c r="AD31" s="510"/>
      <c r="AE31" s="510"/>
      <c r="AF31" s="510"/>
      <c r="AG31" s="510"/>
      <c r="AH31" s="510"/>
      <c r="AI31" s="510"/>
      <c r="AJ31" s="510"/>
      <c r="AK31" s="510"/>
      <c r="AL31" s="510"/>
      <c r="AM31" s="510"/>
      <c r="AN31" s="189"/>
    </row>
    <row r="32" spans="2:40" s="172" customFormat="1" ht="14.1" customHeight="1">
      <c r="B32" s="95"/>
      <c r="C32" s="846"/>
      <c r="D32" s="848"/>
      <c r="E32" s="124"/>
      <c r="F32" s="851"/>
      <c r="G32" s="843"/>
      <c r="H32" s="124"/>
      <c r="I32" s="84"/>
      <c r="J32" s="125"/>
      <c r="K32" s="119"/>
      <c r="L32" s="126"/>
      <c r="M32" s="447"/>
      <c r="N32" s="185"/>
      <c r="O32" s="119"/>
      <c r="P32" s="126"/>
      <c r="Q32" s="447"/>
      <c r="R32" s="447"/>
      <c r="S32" s="447"/>
      <c r="T32" s="509"/>
      <c r="U32" s="145"/>
      <c r="V32" s="156">
        <f t="shared" si="6"/>
        <v>0</v>
      </c>
      <c r="W32" s="185"/>
      <c r="X32" s="180"/>
      <c r="Y32" s="186"/>
      <c r="Z32" s="187">
        <f t="shared" si="7"/>
        <v>0</v>
      </c>
      <c r="AA32" s="188"/>
      <c r="AB32" s="510"/>
      <c r="AC32" s="510"/>
      <c r="AD32" s="510"/>
      <c r="AE32" s="510"/>
      <c r="AF32" s="510"/>
      <c r="AG32" s="510"/>
      <c r="AH32" s="510"/>
      <c r="AI32" s="510"/>
      <c r="AJ32" s="510"/>
      <c r="AK32" s="510"/>
      <c r="AL32" s="510"/>
      <c r="AM32" s="510"/>
      <c r="AN32" s="189"/>
    </row>
    <row r="33" spans="2:40" s="172" customFormat="1" ht="14.1" customHeight="1">
      <c r="B33" s="95"/>
      <c r="C33" s="846"/>
      <c r="D33" s="848"/>
      <c r="E33" s="124"/>
      <c r="F33" s="851"/>
      <c r="G33" s="843"/>
      <c r="H33" s="124"/>
      <c r="I33" s="84"/>
      <c r="J33" s="125"/>
      <c r="K33" s="119"/>
      <c r="L33" s="126"/>
      <c r="M33" s="447"/>
      <c r="N33" s="185"/>
      <c r="O33" s="119"/>
      <c r="P33" s="126"/>
      <c r="Q33" s="447"/>
      <c r="R33" s="447"/>
      <c r="S33" s="447"/>
      <c r="T33" s="509"/>
      <c r="U33" s="145"/>
      <c r="V33" s="156">
        <f t="shared" si="6"/>
        <v>0</v>
      </c>
      <c r="W33" s="185"/>
      <c r="X33" s="180"/>
      <c r="Y33" s="186"/>
      <c r="Z33" s="187">
        <f t="shared" si="7"/>
        <v>0</v>
      </c>
      <c r="AA33" s="188"/>
      <c r="AB33" s="510"/>
      <c r="AC33" s="510"/>
      <c r="AD33" s="510"/>
      <c r="AE33" s="510"/>
      <c r="AF33" s="510"/>
      <c r="AG33" s="510"/>
      <c r="AH33" s="510"/>
      <c r="AI33" s="510"/>
      <c r="AJ33" s="510"/>
      <c r="AK33" s="510"/>
      <c r="AL33" s="510"/>
      <c r="AM33" s="510"/>
      <c r="AN33" s="189"/>
    </row>
    <row r="34" spans="2:40" s="172" customFormat="1" ht="14.1" customHeight="1">
      <c r="B34" s="95"/>
      <c r="C34" s="846"/>
      <c r="D34" s="848"/>
      <c r="E34" s="124"/>
      <c r="F34" s="852"/>
      <c r="G34" s="844"/>
      <c r="H34" s="124"/>
      <c r="I34" s="162"/>
      <c r="J34" s="125"/>
      <c r="K34" s="119"/>
      <c r="L34" s="126"/>
      <c r="M34" s="163"/>
      <c r="N34" s="185"/>
      <c r="O34" s="119"/>
      <c r="P34" s="126"/>
      <c r="Q34" s="163"/>
      <c r="R34" s="163"/>
      <c r="S34" s="163"/>
      <c r="T34" s="233"/>
      <c r="U34" s="145"/>
      <c r="V34" s="164">
        <f>SUM(V28:V33)</f>
        <v>0</v>
      </c>
      <c r="W34" s="185"/>
      <c r="X34" s="180"/>
      <c r="Y34" s="186"/>
      <c r="Z34" s="164">
        <f>SUM(Z28:Z33)</f>
        <v>0</v>
      </c>
      <c r="AA34" s="188"/>
      <c r="AB34" s="164">
        <f t="shared" ref="AB34:AM34" si="8">SUM(AB28:AB33)</f>
        <v>0</v>
      </c>
      <c r="AC34" s="164">
        <f t="shared" si="8"/>
        <v>0</v>
      </c>
      <c r="AD34" s="164">
        <f t="shared" si="8"/>
        <v>0</v>
      </c>
      <c r="AE34" s="164">
        <f t="shared" si="8"/>
        <v>0</v>
      </c>
      <c r="AF34" s="164">
        <f t="shared" si="8"/>
        <v>0</v>
      </c>
      <c r="AG34" s="164">
        <f t="shared" si="8"/>
        <v>0</v>
      </c>
      <c r="AH34" s="164">
        <f t="shared" si="8"/>
        <v>0</v>
      </c>
      <c r="AI34" s="164">
        <f t="shared" si="8"/>
        <v>0</v>
      </c>
      <c r="AJ34" s="164">
        <f t="shared" si="8"/>
        <v>0</v>
      </c>
      <c r="AK34" s="164">
        <f t="shared" si="8"/>
        <v>0</v>
      </c>
      <c r="AL34" s="164">
        <f t="shared" si="8"/>
        <v>0</v>
      </c>
      <c r="AM34" s="164">
        <f t="shared" si="8"/>
        <v>0</v>
      </c>
      <c r="AN34" s="189"/>
    </row>
    <row r="35" spans="2:40" s="172" customFormat="1" ht="8.1" customHeight="1">
      <c r="B35" s="95"/>
      <c r="C35" s="846"/>
      <c r="D35" s="848"/>
      <c r="E35" s="124"/>
      <c r="F35" s="224"/>
      <c r="G35" s="86"/>
      <c r="H35" s="124"/>
      <c r="I35" s="86"/>
      <c r="J35" s="125"/>
      <c r="K35" s="119"/>
      <c r="L35" s="126"/>
      <c r="M35" s="224"/>
      <c r="N35" s="185"/>
      <c r="O35" s="119"/>
      <c r="P35" s="126"/>
      <c r="Q35" s="224"/>
      <c r="R35" s="224"/>
      <c r="S35" s="224"/>
      <c r="T35" s="234"/>
      <c r="U35" s="86"/>
      <c r="V35" s="157"/>
      <c r="W35" s="185"/>
      <c r="X35" s="180"/>
      <c r="Y35" s="186"/>
      <c r="Z35" s="190"/>
      <c r="AA35" s="191"/>
      <c r="AB35" s="190"/>
      <c r="AC35" s="190"/>
      <c r="AD35" s="190"/>
      <c r="AE35" s="190"/>
      <c r="AF35" s="190"/>
      <c r="AG35" s="190"/>
      <c r="AH35" s="190"/>
      <c r="AI35" s="190"/>
      <c r="AJ35" s="190"/>
      <c r="AK35" s="190"/>
      <c r="AL35" s="190"/>
      <c r="AM35" s="190"/>
      <c r="AN35" s="189"/>
    </row>
    <row r="36" spans="2:40" s="172" customFormat="1" ht="14.1" customHeight="1">
      <c r="B36" s="95"/>
      <c r="C36" s="846"/>
      <c r="D36" s="848"/>
      <c r="E36" s="124"/>
      <c r="F36" s="850" t="s">
        <v>158</v>
      </c>
      <c r="G36" s="842"/>
      <c r="H36" s="124"/>
      <c r="I36" s="84"/>
      <c r="J36" s="125"/>
      <c r="K36" s="119"/>
      <c r="L36" s="126"/>
      <c r="M36" s="447"/>
      <c r="N36" s="185"/>
      <c r="O36" s="119"/>
      <c r="P36" s="126"/>
      <c r="Q36" s="447"/>
      <c r="R36" s="447"/>
      <c r="S36" s="447"/>
      <c r="T36" s="509"/>
      <c r="U36" s="145"/>
      <c r="V36" s="156">
        <f t="shared" ref="V36:V41" si="9">+S36*T36</f>
        <v>0</v>
      </c>
      <c r="W36" s="185"/>
      <c r="X36" s="180"/>
      <c r="Y36" s="186"/>
      <c r="Z36" s="187">
        <f t="shared" ref="Z36:Z41" si="10">+SUM(AB36:AM36)</f>
        <v>0</v>
      </c>
      <c r="AA36" s="188"/>
      <c r="AB36" s="510"/>
      <c r="AC36" s="510"/>
      <c r="AD36" s="510"/>
      <c r="AE36" s="510"/>
      <c r="AF36" s="510"/>
      <c r="AG36" s="510"/>
      <c r="AH36" s="510"/>
      <c r="AI36" s="510"/>
      <c r="AJ36" s="510"/>
      <c r="AK36" s="510"/>
      <c r="AL36" s="510"/>
      <c r="AM36" s="510"/>
      <c r="AN36" s="189"/>
    </row>
    <row r="37" spans="2:40" s="172" customFormat="1" ht="14.1" customHeight="1">
      <c r="B37" s="95"/>
      <c r="C37" s="846"/>
      <c r="D37" s="848"/>
      <c r="E37" s="124"/>
      <c r="F37" s="851"/>
      <c r="G37" s="843"/>
      <c r="H37" s="124"/>
      <c r="I37" s="84"/>
      <c r="J37" s="125"/>
      <c r="K37" s="119"/>
      <c r="L37" s="126"/>
      <c r="M37" s="447"/>
      <c r="N37" s="185"/>
      <c r="O37" s="119"/>
      <c r="P37" s="126"/>
      <c r="Q37" s="447"/>
      <c r="R37" s="447"/>
      <c r="S37" s="447"/>
      <c r="T37" s="509"/>
      <c r="U37" s="145"/>
      <c r="V37" s="156">
        <f t="shared" si="9"/>
        <v>0</v>
      </c>
      <c r="W37" s="185"/>
      <c r="X37" s="180"/>
      <c r="Y37" s="186"/>
      <c r="Z37" s="187">
        <f t="shared" si="10"/>
        <v>0</v>
      </c>
      <c r="AA37" s="188"/>
      <c r="AB37" s="510"/>
      <c r="AC37" s="510"/>
      <c r="AD37" s="510"/>
      <c r="AE37" s="510"/>
      <c r="AF37" s="510"/>
      <c r="AG37" s="510"/>
      <c r="AH37" s="510"/>
      <c r="AI37" s="510"/>
      <c r="AJ37" s="510"/>
      <c r="AK37" s="510"/>
      <c r="AL37" s="510"/>
      <c r="AM37" s="510"/>
      <c r="AN37" s="189"/>
    </row>
    <row r="38" spans="2:40" s="172" customFormat="1" ht="14.1" customHeight="1">
      <c r="B38" s="95"/>
      <c r="C38" s="846"/>
      <c r="D38" s="848"/>
      <c r="E38" s="124"/>
      <c r="F38" s="851"/>
      <c r="G38" s="843"/>
      <c r="H38" s="124"/>
      <c r="I38" s="84"/>
      <c r="J38" s="125"/>
      <c r="K38" s="119"/>
      <c r="L38" s="126"/>
      <c r="M38" s="447"/>
      <c r="N38" s="185"/>
      <c r="O38" s="119"/>
      <c r="P38" s="126"/>
      <c r="Q38" s="447"/>
      <c r="R38" s="447"/>
      <c r="S38" s="447"/>
      <c r="T38" s="509"/>
      <c r="U38" s="145"/>
      <c r="V38" s="156">
        <f t="shared" si="9"/>
        <v>0</v>
      </c>
      <c r="W38" s="185"/>
      <c r="X38" s="180"/>
      <c r="Y38" s="186"/>
      <c r="Z38" s="187">
        <f t="shared" si="10"/>
        <v>0</v>
      </c>
      <c r="AA38" s="188"/>
      <c r="AB38" s="510"/>
      <c r="AC38" s="510"/>
      <c r="AD38" s="510"/>
      <c r="AE38" s="510"/>
      <c r="AF38" s="510"/>
      <c r="AG38" s="510"/>
      <c r="AH38" s="510"/>
      <c r="AI38" s="510"/>
      <c r="AJ38" s="510"/>
      <c r="AK38" s="510"/>
      <c r="AL38" s="510"/>
      <c r="AM38" s="510"/>
      <c r="AN38" s="189"/>
    </row>
    <row r="39" spans="2:40" s="172" customFormat="1" ht="14.1" customHeight="1">
      <c r="B39" s="95"/>
      <c r="C39" s="846"/>
      <c r="D39" s="848"/>
      <c r="E39" s="124"/>
      <c r="F39" s="851"/>
      <c r="G39" s="843"/>
      <c r="H39" s="124"/>
      <c r="I39" s="84"/>
      <c r="J39" s="125"/>
      <c r="K39" s="119"/>
      <c r="L39" s="126"/>
      <c r="M39" s="447"/>
      <c r="N39" s="185"/>
      <c r="O39" s="119"/>
      <c r="P39" s="126"/>
      <c r="Q39" s="447"/>
      <c r="R39" s="447"/>
      <c r="S39" s="447"/>
      <c r="T39" s="509"/>
      <c r="U39" s="145"/>
      <c r="V39" s="156">
        <f t="shared" si="9"/>
        <v>0</v>
      </c>
      <c r="W39" s="185"/>
      <c r="X39" s="180"/>
      <c r="Y39" s="186"/>
      <c r="Z39" s="187">
        <f t="shared" si="10"/>
        <v>0</v>
      </c>
      <c r="AA39" s="188"/>
      <c r="AB39" s="510"/>
      <c r="AC39" s="510"/>
      <c r="AD39" s="510"/>
      <c r="AE39" s="510"/>
      <c r="AF39" s="510"/>
      <c r="AG39" s="510"/>
      <c r="AH39" s="510"/>
      <c r="AI39" s="510"/>
      <c r="AJ39" s="510"/>
      <c r="AK39" s="510"/>
      <c r="AL39" s="510"/>
      <c r="AM39" s="510"/>
      <c r="AN39" s="189"/>
    </row>
    <row r="40" spans="2:40" s="172" customFormat="1" ht="14.1" customHeight="1">
      <c r="B40" s="95"/>
      <c r="C40" s="846"/>
      <c r="D40" s="848"/>
      <c r="E40" s="124"/>
      <c r="F40" s="851"/>
      <c r="G40" s="843"/>
      <c r="H40" s="124"/>
      <c r="I40" s="84"/>
      <c r="J40" s="125"/>
      <c r="K40" s="119"/>
      <c r="L40" s="126"/>
      <c r="M40" s="447"/>
      <c r="N40" s="185"/>
      <c r="O40" s="119"/>
      <c r="P40" s="126"/>
      <c r="Q40" s="447"/>
      <c r="R40" s="447"/>
      <c r="S40" s="447"/>
      <c r="T40" s="509"/>
      <c r="U40" s="145"/>
      <c r="V40" s="156">
        <f t="shared" si="9"/>
        <v>0</v>
      </c>
      <c r="W40" s="185"/>
      <c r="X40" s="180"/>
      <c r="Y40" s="186"/>
      <c r="Z40" s="187">
        <f t="shared" si="10"/>
        <v>0</v>
      </c>
      <c r="AA40" s="188"/>
      <c r="AB40" s="510"/>
      <c r="AC40" s="510"/>
      <c r="AD40" s="510"/>
      <c r="AE40" s="510"/>
      <c r="AF40" s="510"/>
      <c r="AG40" s="510"/>
      <c r="AH40" s="510"/>
      <c r="AI40" s="510"/>
      <c r="AJ40" s="510"/>
      <c r="AK40" s="510"/>
      <c r="AL40" s="510"/>
      <c r="AM40" s="510"/>
      <c r="AN40" s="189"/>
    </row>
    <row r="41" spans="2:40" s="172" customFormat="1" ht="14.1" customHeight="1">
      <c r="B41" s="95"/>
      <c r="C41" s="846"/>
      <c r="D41" s="848"/>
      <c r="E41" s="124"/>
      <c r="F41" s="851"/>
      <c r="G41" s="843"/>
      <c r="H41" s="124"/>
      <c r="I41" s="84"/>
      <c r="J41" s="125"/>
      <c r="K41" s="119"/>
      <c r="L41" s="126"/>
      <c r="M41" s="447"/>
      <c r="N41" s="185"/>
      <c r="O41" s="119"/>
      <c r="P41" s="126"/>
      <c r="Q41" s="447"/>
      <c r="R41" s="447"/>
      <c r="S41" s="447"/>
      <c r="T41" s="509"/>
      <c r="U41" s="145"/>
      <c r="V41" s="156">
        <f t="shared" si="9"/>
        <v>0</v>
      </c>
      <c r="W41" s="185"/>
      <c r="X41" s="180"/>
      <c r="Y41" s="186"/>
      <c r="Z41" s="187">
        <f t="shared" si="10"/>
        <v>0</v>
      </c>
      <c r="AA41" s="188"/>
      <c r="AB41" s="510"/>
      <c r="AC41" s="510"/>
      <c r="AD41" s="510"/>
      <c r="AE41" s="510"/>
      <c r="AF41" s="510"/>
      <c r="AG41" s="510"/>
      <c r="AH41" s="510"/>
      <c r="AI41" s="510"/>
      <c r="AJ41" s="510"/>
      <c r="AK41" s="510"/>
      <c r="AL41" s="510"/>
      <c r="AM41" s="510"/>
      <c r="AN41" s="189"/>
    </row>
    <row r="42" spans="2:40" s="172" customFormat="1" ht="14.1" customHeight="1">
      <c r="B42" s="95"/>
      <c r="C42" s="846"/>
      <c r="D42" s="848"/>
      <c r="E42" s="124"/>
      <c r="F42" s="852"/>
      <c r="G42" s="844"/>
      <c r="H42" s="124"/>
      <c r="I42" s="162"/>
      <c r="J42" s="125"/>
      <c r="K42" s="119"/>
      <c r="L42" s="126"/>
      <c r="M42" s="163"/>
      <c r="N42" s="185"/>
      <c r="O42" s="119"/>
      <c r="P42" s="126"/>
      <c r="Q42" s="163"/>
      <c r="R42" s="163"/>
      <c r="S42" s="163"/>
      <c r="T42" s="233"/>
      <c r="U42" s="145"/>
      <c r="V42" s="164">
        <f>SUM(V36:V41)</f>
        <v>0</v>
      </c>
      <c r="W42" s="185"/>
      <c r="X42" s="180"/>
      <c r="Y42" s="186"/>
      <c r="Z42" s="164">
        <f>SUM(Z36:Z41)</f>
        <v>0</v>
      </c>
      <c r="AA42" s="188"/>
      <c r="AB42" s="164">
        <f t="shared" ref="AB42:AM42" si="11">SUM(AB36:AB41)</f>
        <v>0</v>
      </c>
      <c r="AC42" s="164">
        <f t="shared" si="11"/>
        <v>0</v>
      </c>
      <c r="AD42" s="164">
        <f t="shared" si="11"/>
        <v>0</v>
      </c>
      <c r="AE42" s="164">
        <f t="shared" si="11"/>
        <v>0</v>
      </c>
      <c r="AF42" s="164">
        <f t="shared" si="11"/>
        <v>0</v>
      </c>
      <c r="AG42" s="164">
        <f t="shared" si="11"/>
        <v>0</v>
      </c>
      <c r="AH42" s="164">
        <f t="shared" si="11"/>
        <v>0</v>
      </c>
      <c r="AI42" s="164">
        <f t="shared" si="11"/>
        <v>0</v>
      </c>
      <c r="AJ42" s="164">
        <f t="shared" si="11"/>
        <v>0</v>
      </c>
      <c r="AK42" s="164">
        <f t="shared" si="11"/>
        <v>0</v>
      </c>
      <c r="AL42" s="164">
        <f t="shared" si="11"/>
        <v>0</v>
      </c>
      <c r="AM42" s="164">
        <f t="shared" si="11"/>
        <v>0</v>
      </c>
      <c r="AN42" s="189"/>
    </row>
    <row r="43" spans="2:40" s="172" customFormat="1" ht="8.1" customHeight="1">
      <c r="B43" s="95"/>
      <c r="C43" s="846"/>
      <c r="D43" s="848"/>
      <c r="E43" s="124"/>
      <c r="F43" s="224"/>
      <c r="G43" s="86"/>
      <c r="H43" s="124"/>
      <c r="I43" s="86"/>
      <c r="J43" s="125"/>
      <c r="K43" s="119"/>
      <c r="L43" s="126"/>
      <c r="M43" s="224"/>
      <c r="N43" s="185"/>
      <c r="O43" s="119"/>
      <c r="P43" s="126"/>
      <c r="Q43" s="224"/>
      <c r="R43" s="224"/>
      <c r="S43" s="224"/>
      <c r="T43" s="234"/>
      <c r="U43" s="86"/>
      <c r="V43" s="157"/>
      <c r="W43" s="185"/>
      <c r="X43" s="180"/>
      <c r="Y43" s="186"/>
      <c r="Z43" s="190"/>
      <c r="AA43" s="191"/>
      <c r="AB43" s="190"/>
      <c r="AC43" s="190"/>
      <c r="AD43" s="190"/>
      <c r="AE43" s="190"/>
      <c r="AF43" s="190"/>
      <c r="AG43" s="190"/>
      <c r="AH43" s="190"/>
      <c r="AI43" s="190"/>
      <c r="AJ43" s="190"/>
      <c r="AK43" s="190"/>
      <c r="AL43" s="190"/>
      <c r="AM43" s="190"/>
      <c r="AN43" s="189"/>
    </row>
    <row r="44" spans="2:40" s="172" customFormat="1" ht="14.1" customHeight="1">
      <c r="B44" s="95"/>
      <c r="C44" s="846"/>
      <c r="D44" s="848"/>
      <c r="E44" s="124"/>
      <c r="F44" s="850" t="s">
        <v>159</v>
      </c>
      <c r="G44" s="842"/>
      <c r="H44" s="124"/>
      <c r="I44" s="84"/>
      <c r="J44" s="125"/>
      <c r="K44" s="119"/>
      <c r="L44" s="126"/>
      <c r="M44" s="447"/>
      <c r="N44" s="185"/>
      <c r="O44" s="119"/>
      <c r="P44" s="126"/>
      <c r="Q44" s="447"/>
      <c r="R44" s="447"/>
      <c r="S44" s="447"/>
      <c r="T44" s="509"/>
      <c r="U44" s="145"/>
      <c r="V44" s="156">
        <f t="shared" ref="V44:V49" si="12">+S44*T44</f>
        <v>0</v>
      </c>
      <c r="W44" s="185"/>
      <c r="X44" s="180"/>
      <c r="Y44" s="186"/>
      <c r="Z44" s="187">
        <f t="shared" ref="Z44:Z49" si="13">+SUM(AB44:AM44)</f>
        <v>0</v>
      </c>
      <c r="AA44" s="188"/>
      <c r="AB44" s="510"/>
      <c r="AC44" s="510"/>
      <c r="AD44" s="510"/>
      <c r="AE44" s="510"/>
      <c r="AF44" s="510"/>
      <c r="AG44" s="510"/>
      <c r="AH44" s="510"/>
      <c r="AI44" s="510"/>
      <c r="AJ44" s="510"/>
      <c r="AK44" s="510"/>
      <c r="AL44" s="510"/>
      <c r="AM44" s="510"/>
      <c r="AN44" s="189"/>
    </row>
    <row r="45" spans="2:40" s="172" customFormat="1" ht="14.1" customHeight="1">
      <c r="B45" s="95"/>
      <c r="C45" s="846"/>
      <c r="D45" s="848"/>
      <c r="E45" s="124"/>
      <c r="F45" s="851"/>
      <c r="G45" s="843"/>
      <c r="H45" s="124"/>
      <c r="I45" s="84"/>
      <c r="J45" s="125"/>
      <c r="K45" s="119"/>
      <c r="L45" s="126"/>
      <c r="M45" s="447"/>
      <c r="N45" s="185"/>
      <c r="O45" s="119"/>
      <c r="P45" s="126"/>
      <c r="Q45" s="447"/>
      <c r="R45" s="447"/>
      <c r="S45" s="447"/>
      <c r="T45" s="509"/>
      <c r="U45" s="145"/>
      <c r="V45" s="156">
        <f t="shared" si="12"/>
        <v>0</v>
      </c>
      <c r="W45" s="185"/>
      <c r="X45" s="180"/>
      <c r="Y45" s="186"/>
      <c r="Z45" s="187">
        <f t="shared" si="13"/>
        <v>0</v>
      </c>
      <c r="AA45" s="188"/>
      <c r="AB45" s="510"/>
      <c r="AC45" s="510"/>
      <c r="AD45" s="510"/>
      <c r="AE45" s="510"/>
      <c r="AF45" s="510"/>
      <c r="AG45" s="510"/>
      <c r="AH45" s="510"/>
      <c r="AI45" s="510"/>
      <c r="AJ45" s="510"/>
      <c r="AK45" s="510"/>
      <c r="AL45" s="510"/>
      <c r="AM45" s="510"/>
      <c r="AN45" s="189"/>
    </row>
    <row r="46" spans="2:40" s="172" customFormat="1" ht="14.1" customHeight="1">
      <c r="B46" s="95"/>
      <c r="C46" s="846"/>
      <c r="D46" s="848"/>
      <c r="E46" s="124"/>
      <c r="F46" s="851"/>
      <c r="G46" s="843"/>
      <c r="H46" s="124"/>
      <c r="I46" s="84"/>
      <c r="J46" s="125"/>
      <c r="K46" s="119"/>
      <c r="L46" s="126"/>
      <c r="M46" s="447"/>
      <c r="N46" s="185"/>
      <c r="O46" s="119"/>
      <c r="P46" s="126"/>
      <c r="Q46" s="447"/>
      <c r="R46" s="447"/>
      <c r="S46" s="447"/>
      <c r="T46" s="509"/>
      <c r="U46" s="145"/>
      <c r="V46" s="156">
        <f t="shared" si="12"/>
        <v>0</v>
      </c>
      <c r="W46" s="185"/>
      <c r="X46" s="180"/>
      <c r="Y46" s="186"/>
      <c r="Z46" s="187">
        <f t="shared" si="13"/>
        <v>0</v>
      </c>
      <c r="AA46" s="188"/>
      <c r="AB46" s="510"/>
      <c r="AC46" s="510"/>
      <c r="AD46" s="510"/>
      <c r="AE46" s="510"/>
      <c r="AF46" s="510"/>
      <c r="AG46" s="510"/>
      <c r="AH46" s="510"/>
      <c r="AI46" s="510"/>
      <c r="AJ46" s="510"/>
      <c r="AK46" s="510"/>
      <c r="AL46" s="510"/>
      <c r="AM46" s="510"/>
      <c r="AN46" s="189"/>
    </row>
    <row r="47" spans="2:40" s="172" customFormat="1" ht="14.1" customHeight="1">
      <c r="B47" s="95"/>
      <c r="C47" s="846"/>
      <c r="D47" s="848"/>
      <c r="E47" s="124"/>
      <c r="F47" s="851"/>
      <c r="G47" s="843"/>
      <c r="H47" s="124"/>
      <c r="I47" s="84"/>
      <c r="J47" s="125"/>
      <c r="K47" s="119"/>
      <c r="L47" s="126"/>
      <c r="M47" s="447"/>
      <c r="N47" s="185"/>
      <c r="O47" s="119"/>
      <c r="P47" s="126"/>
      <c r="Q47" s="447"/>
      <c r="R47" s="447"/>
      <c r="S47" s="447"/>
      <c r="T47" s="509"/>
      <c r="U47" s="145"/>
      <c r="V47" s="156">
        <f t="shared" si="12"/>
        <v>0</v>
      </c>
      <c r="W47" s="185"/>
      <c r="X47" s="180"/>
      <c r="Y47" s="186"/>
      <c r="Z47" s="187">
        <f t="shared" si="13"/>
        <v>0</v>
      </c>
      <c r="AA47" s="188"/>
      <c r="AB47" s="510"/>
      <c r="AC47" s="510"/>
      <c r="AD47" s="510"/>
      <c r="AE47" s="510"/>
      <c r="AF47" s="510"/>
      <c r="AG47" s="510"/>
      <c r="AH47" s="510"/>
      <c r="AI47" s="510"/>
      <c r="AJ47" s="510"/>
      <c r="AK47" s="510"/>
      <c r="AL47" s="510"/>
      <c r="AM47" s="510"/>
      <c r="AN47" s="189"/>
    </row>
    <row r="48" spans="2:40" s="172" customFormat="1" ht="14.1" customHeight="1">
      <c r="B48" s="95"/>
      <c r="C48" s="846"/>
      <c r="D48" s="848"/>
      <c r="E48" s="124"/>
      <c r="F48" s="851"/>
      <c r="G48" s="843"/>
      <c r="H48" s="124"/>
      <c r="I48" s="84"/>
      <c r="J48" s="125"/>
      <c r="K48" s="119"/>
      <c r="L48" s="126"/>
      <c r="M48" s="447"/>
      <c r="N48" s="185"/>
      <c r="O48" s="119"/>
      <c r="P48" s="126"/>
      <c r="Q48" s="447"/>
      <c r="R48" s="447"/>
      <c r="S48" s="447"/>
      <c r="T48" s="509"/>
      <c r="U48" s="145"/>
      <c r="V48" s="156">
        <f t="shared" si="12"/>
        <v>0</v>
      </c>
      <c r="W48" s="185"/>
      <c r="X48" s="180"/>
      <c r="Y48" s="186"/>
      <c r="Z48" s="187">
        <f t="shared" si="13"/>
        <v>0</v>
      </c>
      <c r="AA48" s="188"/>
      <c r="AB48" s="510"/>
      <c r="AC48" s="510"/>
      <c r="AD48" s="510"/>
      <c r="AE48" s="510"/>
      <c r="AF48" s="510"/>
      <c r="AG48" s="510"/>
      <c r="AH48" s="510"/>
      <c r="AI48" s="510"/>
      <c r="AJ48" s="510"/>
      <c r="AK48" s="510"/>
      <c r="AL48" s="510"/>
      <c r="AM48" s="510"/>
      <c r="AN48" s="189"/>
    </row>
    <row r="49" spans="2:40" s="172" customFormat="1" ht="14.1" customHeight="1">
      <c r="B49" s="95"/>
      <c r="C49" s="846"/>
      <c r="D49" s="848"/>
      <c r="E49" s="124"/>
      <c r="F49" s="851"/>
      <c r="G49" s="843"/>
      <c r="H49" s="124"/>
      <c r="I49" s="84"/>
      <c r="J49" s="125"/>
      <c r="K49" s="119"/>
      <c r="L49" s="126"/>
      <c r="M49" s="447"/>
      <c r="N49" s="185"/>
      <c r="O49" s="119"/>
      <c r="P49" s="126"/>
      <c r="Q49" s="447"/>
      <c r="R49" s="447"/>
      <c r="S49" s="447"/>
      <c r="T49" s="509"/>
      <c r="U49" s="145"/>
      <c r="V49" s="156">
        <f t="shared" si="12"/>
        <v>0</v>
      </c>
      <c r="W49" s="185"/>
      <c r="X49" s="180"/>
      <c r="Y49" s="186"/>
      <c r="Z49" s="187">
        <f t="shared" si="13"/>
        <v>0</v>
      </c>
      <c r="AA49" s="188"/>
      <c r="AB49" s="510"/>
      <c r="AC49" s="510"/>
      <c r="AD49" s="510"/>
      <c r="AE49" s="510"/>
      <c r="AF49" s="510"/>
      <c r="AG49" s="510"/>
      <c r="AH49" s="510"/>
      <c r="AI49" s="510"/>
      <c r="AJ49" s="510"/>
      <c r="AK49" s="510"/>
      <c r="AL49" s="510"/>
      <c r="AM49" s="510"/>
      <c r="AN49" s="189"/>
    </row>
    <row r="50" spans="2:40" s="172" customFormat="1" ht="14.1" customHeight="1">
      <c r="B50" s="95"/>
      <c r="C50" s="846"/>
      <c r="D50" s="848"/>
      <c r="E50" s="124"/>
      <c r="F50" s="852"/>
      <c r="G50" s="844"/>
      <c r="H50" s="124"/>
      <c r="I50" s="162"/>
      <c r="J50" s="125"/>
      <c r="K50" s="119"/>
      <c r="L50" s="126"/>
      <c r="M50" s="163"/>
      <c r="N50" s="185"/>
      <c r="O50" s="119"/>
      <c r="P50" s="126"/>
      <c r="Q50" s="163"/>
      <c r="R50" s="163"/>
      <c r="S50" s="163"/>
      <c r="T50" s="233"/>
      <c r="U50" s="145"/>
      <c r="V50" s="164">
        <f>SUM(V44:V49)</f>
        <v>0</v>
      </c>
      <c r="W50" s="185"/>
      <c r="X50" s="180"/>
      <c r="Y50" s="186"/>
      <c r="Z50" s="164">
        <f>SUM(Z44:Z49)</f>
        <v>0</v>
      </c>
      <c r="AA50" s="188"/>
      <c r="AB50" s="164">
        <f t="shared" ref="AB50:AM50" si="14">SUM(AB44:AB49)</f>
        <v>0</v>
      </c>
      <c r="AC50" s="164">
        <f t="shared" si="14"/>
        <v>0</v>
      </c>
      <c r="AD50" s="164">
        <f t="shared" si="14"/>
        <v>0</v>
      </c>
      <c r="AE50" s="164">
        <f t="shared" si="14"/>
        <v>0</v>
      </c>
      <c r="AF50" s="164">
        <f t="shared" si="14"/>
        <v>0</v>
      </c>
      <c r="AG50" s="164">
        <f t="shared" si="14"/>
        <v>0</v>
      </c>
      <c r="AH50" s="164">
        <f t="shared" si="14"/>
        <v>0</v>
      </c>
      <c r="AI50" s="164">
        <f t="shared" si="14"/>
        <v>0</v>
      </c>
      <c r="AJ50" s="164">
        <f t="shared" si="14"/>
        <v>0</v>
      </c>
      <c r="AK50" s="164">
        <f t="shared" si="14"/>
        <v>0</v>
      </c>
      <c r="AL50" s="164">
        <f t="shared" si="14"/>
        <v>0</v>
      </c>
      <c r="AM50" s="164">
        <f t="shared" si="14"/>
        <v>0</v>
      </c>
      <c r="AN50" s="189"/>
    </row>
    <row r="51" spans="2:40" s="172" customFormat="1" ht="8.1" customHeight="1">
      <c r="B51" s="95"/>
      <c r="C51" s="846"/>
      <c r="D51" s="848"/>
      <c r="E51" s="124"/>
      <c r="F51" s="224"/>
      <c r="G51" s="86"/>
      <c r="H51" s="124"/>
      <c r="I51" s="86"/>
      <c r="J51" s="125"/>
      <c r="K51" s="119"/>
      <c r="L51" s="126"/>
      <c r="M51" s="224"/>
      <c r="N51" s="185"/>
      <c r="O51" s="119"/>
      <c r="P51" s="126"/>
      <c r="Q51" s="224"/>
      <c r="R51" s="224"/>
      <c r="S51" s="224"/>
      <c r="T51" s="234"/>
      <c r="U51" s="86"/>
      <c r="V51" s="157"/>
      <c r="W51" s="185"/>
      <c r="X51" s="180"/>
      <c r="Y51" s="186"/>
      <c r="Z51" s="190"/>
      <c r="AA51" s="191"/>
      <c r="AB51" s="190"/>
      <c r="AC51" s="190"/>
      <c r="AD51" s="190"/>
      <c r="AE51" s="190"/>
      <c r="AF51" s="190"/>
      <c r="AG51" s="190"/>
      <c r="AH51" s="190"/>
      <c r="AI51" s="190"/>
      <c r="AJ51" s="190"/>
      <c r="AK51" s="190"/>
      <c r="AL51" s="190"/>
      <c r="AM51" s="190"/>
      <c r="AN51" s="189"/>
    </row>
    <row r="52" spans="2:40" s="172" customFormat="1" ht="14.1" customHeight="1">
      <c r="B52" s="95"/>
      <c r="C52" s="846"/>
      <c r="D52" s="848"/>
      <c r="E52" s="124"/>
      <c r="F52" s="850" t="s">
        <v>160</v>
      </c>
      <c r="G52" s="842"/>
      <c r="H52" s="124"/>
      <c r="I52" s="84"/>
      <c r="J52" s="125"/>
      <c r="K52" s="119"/>
      <c r="L52" s="126"/>
      <c r="M52" s="447"/>
      <c r="N52" s="185"/>
      <c r="O52" s="119"/>
      <c r="P52" s="126"/>
      <c r="Q52" s="447"/>
      <c r="R52" s="447"/>
      <c r="S52" s="447"/>
      <c r="T52" s="509"/>
      <c r="U52" s="145"/>
      <c r="V52" s="156">
        <f t="shared" ref="V52:V57" si="15">+S52*T52</f>
        <v>0</v>
      </c>
      <c r="W52" s="185"/>
      <c r="X52" s="180"/>
      <c r="Y52" s="186"/>
      <c r="Z52" s="187">
        <f t="shared" ref="Z52:Z57" si="16">+SUM(AB52:AM52)</f>
        <v>0</v>
      </c>
      <c r="AA52" s="188"/>
      <c r="AB52" s="510"/>
      <c r="AC52" s="510"/>
      <c r="AD52" s="510"/>
      <c r="AE52" s="510"/>
      <c r="AF52" s="510"/>
      <c r="AG52" s="510"/>
      <c r="AH52" s="510"/>
      <c r="AI52" s="510"/>
      <c r="AJ52" s="510"/>
      <c r="AK52" s="510"/>
      <c r="AL52" s="510"/>
      <c r="AM52" s="510"/>
      <c r="AN52" s="189"/>
    </row>
    <row r="53" spans="2:40" s="172" customFormat="1" ht="14.1" customHeight="1">
      <c r="B53" s="95"/>
      <c r="C53" s="846"/>
      <c r="D53" s="848"/>
      <c r="E53" s="124"/>
      <c r="F53" s="851"/>
      <c r="G53" s="843"/>
      <c r="H53" s="124"/>
      <c r="I53" s="84"/>
      <c r="J53" s="125"/>
      <c r="K53" s="119"/>
      <c r="L53" s="126"/>
      <c r="M53" s="447"/>
      <c r="N53" s="185"/>
      <c r="O53" s="119"/>
      <c r="P53" s="126"/>
      <c r="Q53" s="447"/>
      <c r="R53" s="447"/>
      <c r="S53" s="447"/>
      <c r="T53" s="509"/>
      <c r="U53" s="145"/>
      <c r="V53" s="156">
        <f t="shared" si="15"/>
        <v>0</v>
      </c>
      <c r="W53" s="185"/>
      <c r="X53" s="180"/>
      <c r="Y53" s="186"/>
      <c r="Z53" s="187">
        <f t="shared" si="16"/>
        <v>0</v>
      </c>
      <c r="AA53" s="188"/>
      <c r="AB53" s="510"/>
      <c r="AC53" s="510"/>
      <c r="AD53" s="510"/>
      <c r="AE53" s="510"/>
      <c r="AF53" s="510"/>
      <c r="AG53" s="510"/>
      <c r="AH53" s="510"/>
      <c r="AI53" s="510"/>
      <c r="AJ53" s="510"/>
      <c r="AK53" s="510"/>
      <c r="AL53" s="510"/>
      <c r="AM53" s="510"/>
      <c r="AN53" s="189"/>
    </row>
    <row r="54" spans="2:40" s="172" customFormat="1" ht="14.1" customHeight="1">
      <c r="B54" s="95"/>
      <c r="C54" s="846"/>
      <c r="D54" s="848"/>
      <c r="E54" s="124"/>
      <c r="F54" s="851"/>
      <c r="G54" s="843"/>
      <c r="H54" s="124"/>
      <c r="I54" s="84"/>
      <c r="J54" s="125"/>
      <c r="K54" s="119"/>
      <c r="L54" s="126"/>
      <c r="M54" s="447"/>
      <c r="N54" s="185"/>
      <c r="O54" s="119"/>
      <c r="P54" s="126"/>
      <c r="Q54" s="447"/>
      <c r="R54" s="447"/>
      <c r="S54" s="447"/>
      <c r="T54" s="509"/>
      <c r="U54" s="145"/>
      <c r="V54" s="156">
        <f t="shared" si="15"/>
        <v>0</v>
      </c>
      <c r="W54" s="185"/>
      <c r="X54" s="180"/>
      <c r="Y54" s="186"/>
      <c r="Z54" s="187">
        <f t="shared" si="16"/>
        <v>0</v>
      </c>
      <c r="AA54" s="188"/>
      <c r="AB54" s="510"/>
      <c r="AC54" s="510"/>
      <c r="AD54" s="510"/>
      <c r="AE54" s="510"/>
      <c r="AF54" s="510"/>
      <c r="AG54" s="510"/>
      <c r="AH54" s="510"/>
      <c r="AI54" s="510"/>
      <c r="AJ54" s="510"/>
      <c r="AK54" s="510"/>
      <c r="AL54" s="510"/>
      <c r="AM54" s="510"/>
      <c r="AN54" s="189"/>
    </row>
    <row r="55" spans="2:40" s="172" customFormat="1" ht="14.1" customHeight="1">
      <c r="B55" s="95"/>
      <c r="C55" s="846"/>
      <c r="D55" s="848"/>
      <c r="E55" s="124"/>
      <c r="F55" s="851"/>
      <c r="G55" s="843"/>
      <c r="H55" s="124"/>
      <c r="I55" s="84"/>
      <c r="J55" s="125"/>
      <c r="K55" s="119"/>
      <c r="L55" s="126"/>
      <c r="M55" s="447"/>
      <c r="N55" s="185"/>
      <c r="O55" s="119"/>
      <c r="P55" s="126"/>
      <c r="Q55" s="447"/>
      <c r="R55" s="447"/>
      <c r="S55" s="447"/>
      <c r="T55" s="509"/>
      <c r="U55" s="145"/>
      <c r="V55" s="156">
        <f t="shared" si="15"/>
        <v>0</v>
      </c>
      <c r="W55" s="185"/>
      <c r="X55" s="180"/>
      <c r="Y55" s="186"/>
      <c r="Z55" s="187">
        <f t="shared" si="16"/>
        <v>0</v>
      </c>
      <c r="AA55" s="188"/>
      <c r="AB55" s="510"/>
      <c r="AC55" s="510"/>
      <c r="AD55" s="510"/>
      <c r="AE55" s="510"/>
      <c r="AF55" s="510"/>
      <c r="AG55" s="510"/>
      <c r="AH55" s="510"/>
      <c r="AI55" s="510"/>
      <c r="AJ55" s="510"/>
      <c r="AK55" s="510"/>
      <c r="AL55" s="510"/>
      <c r="AM55" s="510"/>
      <c r="AN55" s="189"/>
    </row>
    <row r="56" spans="2:40" s="172" customFormat="1" ht="14.1" customHeight="1">
      <c r="B56" s="95"/>
      <c r="C56" s="846"/>
      <c r="D56" s="848"/>
      <c r="E56" s="124"/>
      <c r="F56" s="851"/>
      <c r="G56" s="843"/>
      <c r="H56" s="124"/>
      <c r="I56" s="84"/>
      <c r="J56" s="125"/>
      <c r="K56" s="119"/>
      <c r="L56" s="126"/>
      <c r="M56" s="447"/>
      <c r="N56" s="185"/>
      <c r="O56" s="119"/>
      <c r="P56" s="126"/>
      <c r="Q56" s="447"/>
      <c r="R56" s="447"/>
      <c r="S56" s="447"/>
      <c r="T56" s="509"/>
      <c r="U56" s="145"/>
      <c r="V56" s="156">
        <f t="shared" si="15"/>
        <v>0</v>
      </c>
      <c r="W56" s="185"/>
      <c r="X56" s="180"/>
      <c r="Y56" s="186"/>
      <c r="Z56" s="187">
        <f t="shared" si="16"/>
        <v>0</v>
      </c>
      <c r="AA56" s="188"/>
      <c r="AB56" s="510"/>
      <c r="AC56" s="510"/>
      <c r="AD56" s="510"/>
      <c r="AE56" s="510"/>
      <c r="AF56" s="510"/>
      <c r="AG56" s="510"/>
      <c r="AH56" s="510"/>
      <c r="AI56" s="510"/>
      <c r="AJ56" s="510"/>
      <c r="AK56" s="510"/>
      <c r="AL56" s="510"/>
      <c r="AM56" s="510"/>
      <c r="AN56" s="189"/>
    </row>
    <row r="57" spans="2:40" s="172" customFormat="1" ht="14.1" customHeight="1">
      <c r="B57" s="95"/>
      <c r="C57" s="846"/>
      <c r="D57" s="848"/>
      <c r="E57" s="124"/>
      <c r="F57" s="851"/>
      <c r="G57" s="843"/>
      <c r="H57" s="124"/>
      <c r="I57" s="84"/>
      <c r="J57" s="125"/>
      <c r="K57" s="119"/>
      <c r="L57" s="126"/>
      <c r="M57" s="447"/>
      <c r="N57" s="185"/>
      <c r="O57" s="119"/>
      <c r="P57" s="126"/>
      <c r="Q57" s="447"/>
      <c r="R57" s="447"/>
      <c r="S57" s="447"/>
      <c r="T57" s="509"/>
      <c r="U57" s="145"/>
      <c r="V57" s="156">
        <f t="shared" si="15"/>
        <v>0</v>
      </c>
      <c r="W57" s="185"/>
      <c r="X57" s="180"/>
      <c r="Y57" s="186"/>
      <c r="Z57" s="187">
        <f t="shared" si="16"/>
        <v>0</v>
      </c>
      <c r="AA57" s="188"/>
      <c r="AB57" s="510"/>
      <c r="AC57" s="510"/>
      <c r="AD57" s="510"/>
      <c r="AE57" s="510"/>
      <c r="AF57" s="510"/>
      <c r="AG57" s="510"/>
      <c r="AH57" s="510"/>
      <c r="AI57" s="510"/>
      <c r="AJ57" s="510"/>
      <c r="AK57" s="510"/>
      <c r="AL57" s="510"/>
      <c r="AM57" s="510"/>
      <c r="AN57" s="189"/>
    </row>
    <row r="58" spans="2:40" s="172" customFormat="1" ht="14.1" customHeight="1">
      <c r="B58" s="95"/>
      <c r="C58" s="847"/>
      <c r="D58" s="849"/>
      <c r="E58" s="124"/>
      <c r="F58" s="852"/>
      <c r="G58" s="844"/>
      <c r="H58" s="124"/>
      <c r="I58" s="162"/>
      <c r="J58" s="125"/>
      <c r="K58" s="119"/>
      <c r="L58" s="126"/>
      <c r="M58" s="163"/>
      <c r="N58" s="185"/>
      <c r="O58" s="119"/>
      <c r="P58" s="126"/>
      <c r="Q58" s="163"/>
      <c r="R58" s="163"/>
      <c r="S58" s="163"/>
      <c r="T58" s="233"/>
      <c r="U58" s="145"/>
      <c r="V58" s="164">
        <f>SUM(V52:V57)</f>
        <v>0</v>
      </c>
      <c r="W58" s="185"/>
      <c r="X58" s="180"/>
      <c r="Y58" s="186"/>
      <c r="Z58" s="164">
        <f>SUM(Z52:Z57)</f>
        <v>0</v>
      </c>
      <c r="AA58" s="188"/>
      <c r="AB58" s="164">
        <f t="shared" ref="AB58:AM58" si="17">SUM(AB52:AB57)</f>
        <v>0</v>
      </c>
      <c r="AC58" s="164">
        <f t="shared" si="17"/>
        <v>0</v>
      </c>
      <c r="AD58" s="164">
        <f t="shared" si="17"/>
        <v>0</v>
      </c>
      <c r="AE58" s="164">
        <f t="shared" si="17"/>
        <v>0</v>
      </c>
      <c r="AF58" s="164">
        <f t="shared" si="17"/>
        <v>0</v>
      </c>
      <c r="AG58" s="164">
        <f t="shared" si="17"/>
        <v>0</v>
      </c>
      <c r="AH58" s="164">
        <f t="shared" si="17"/>
        <v>0</v>
      </c>
      <c r="AI58" s="164">
        <f t="shared" si="17"/>
        <v>0</v>
      </c>
      <c r="AJ58" s="164">
        <f t="shared" si="17"/>
        <v>0</v>
      </c>
      <c r="AK58" s="164">
        <f t="shared" si="17"/>
        <v>0</v>
      </c>
      <c r="AL58" s="164">
        <f t="shared" si="17"/>
        <v>0</v>
      </c>
      <c r="AM58" s="164">
        <f t="shared" si="17"/>
        <v>0</v>
      </c>
      <c r="AN58" s="189"/>
    </row>
    <row r="59" spans="2:40" s="172" customFormat="1" ht="14.1" customHeight="1">
      <c r="B59" s="95"/>
      <c r="C59" s="357"/>
      <c r="D59" s="239"/>
      <c r="E59" s="124"/>
      <c r="F59" s="367"/>
      <c r="G59" s="240"/>
      <c r="H59" s="124"/>
      <c r="I59" s="145"/>
      <c r="J59" s="125"/>
      <c r="K59" s="119"/>
      <c r="L59" s="126"/>
      <c r="M59" s="241"/>
      <c r="N59" s="185"/>
      <c r="O59" s="119"/>
      <c r="P59" s="126"/>
      <c r="Q59" s="241"/>
      <c r="R59" s="241"/>
      <c r="S59" s="241"/>
      <c r="T59" s="242"/>
      <c r="U59" s="145"/>
      <c r="V59" s="243"/>
      <c r="W59" s="185"/>
      <c r="X59" s="180"/>
      <c r="Y59" s="186"/>
      <c r="Z59" s="243"/>
      <c r="AA59" s="188"/>
      <c r="AB59" s="243"/>
      <c r="AC59" s="243"/>
      <c r="AD59" s="243"/>
      <c r="AE59" s="243"/>
      <c r="AF59" s="243"/>
      <c r="AG59" s="243"/>
      <c r="AH59" s="243"/>
      <c r="AI59" s="243"/>
      <c r="AJ59" s="243"/>
      <c r="AK59" s="243"/>
      <c r="AL59" s="243"/>
      <c r="AM59" s="243"/>
      <c r="AN59" s="189"/>
    </row>
    <row r="60" spans="2:40" s="172" customFormat="1" ht="14.1" customHeight="1">
      <c r="B60" s="95"/>
      <c r="C60" s="357"/>
      <c r="D60" s="239"/>
      <c r="E60" s="124"/>
      <c r="F60" s="367"/>
      <c r="G60" s="240"/>
      <c r="H60" s="124"/>
      <c r="I60" s="145"/>
      <c r="J60" s="125"/>
      <c r="K60" s="119"/>
      <c r="L60" s="126"/>
      <c r="M60" s="241"/>
      <c r="N60" s="185"/>
      <c r="O60" s="119"/>
      <c r="P60" s="126"/>
      <c r="Q60" s="241"/>
      <c r="R60" s="241"/>
      <c r="S60" s="241"/>
      <c r="T60" s="242"/>
      <c r="U60" s="145"/>
      <c r="V60" s="243"/>
      <c r="W60" s="185"/>
      <c r="X60" s="180"/>
      <c r="Y60" s="186"/>
      <c r="Z60" s="243"/>
      <c r="AA60" s="188"/>
      <c r="AB60" s="243"/>
      <c r="AC60" s="243"/>
      <c r="AD60" s="243"/>
      <c r="AE60" s="243"/>
      <c r="AF60" s="243"/>
      <c r="AG60" s="243"/>
      <c r="AH60" s="243"/>
      <c r="AI60" s="243"/>
      <c r="AJ60" s="243"/>
      <c r="AK60" s="243"/>
      <c r="AL60" s="243"/>
      <c r="AM60" s="243"/>
      <c r="AN60" s="189"/>
    </row>
    <row r="61" spans="2:40" s="172" customFormat="1" ht="14.1" customHeight="1" thickBot="1">
      <c r="B61" s="95"/>
      <c r="C61" s="357"/>
      <c r="D61" s="239"/>
      <c r="E61" s="124"/>
      <c r="F61" s="367"/>
      <c r="G61" s="240"/>
      <c r="H61" s="124"/>
      <c r="I61" s="145"/>
      <c r="J61" s="125"/>
      <c r="K61" s="119"/>
      <c r="L61" s="126"/>
      <c r="M61" s="241"/>
      <c r="N61" s="185"/>
      <c r="O61" s="119"/>
      <c r="P61" s="126"/>
      <c r="Q61" s="241"/>
      <c r="R61" s="241"/>
      <c r="S61" s="241"/>
      <c r="T61" s="242"/>
      <c r="U61" s="145"/>
      <c r="V61" s="244">
        <f>+V18+V26+V34+V42+V50+V58</f>
        <v>0</v>
      </c>
      <c r="W61" s="185"/>
      <c r="X61" s="180"/>
      <c r="Y61" s="186"/>
      <c r="Z61" s="244">
        <f>+Z18+Z26+Z34+Z42+Z50+Z58</f>
        <v>0</v>
      </c>
      <c r="AA61" s="188"/>
      <c r="AB61" s="244">
        <f t="shared" ref="AB61:AM61" si="18">+AB18+AB26+AB34+AB42+AB50+AB58</f>
        <v>0</v>
      </c>
      <c r="AC61" s="244">
        <f t="shared" si="18"/>
        <v>0</v>
      </c>
      <c r="AD61" s="244">
        <f t="shared" si="18"/>
        <v>0</v>
      </c>
      <c r="AE61" s="244">
        <f t="shared" si="18"/>
        <v>0</v>
      </c>
      <c r="AF61" s="244">
        <f t="shared" si="18"/>
        <v>0</v>
      </c>
      <c r="AG61" s="244">
        <f t="shared" si="18"/>
        <v>0</v>
      </c>
      <c r="AH61" s="244">
        <f t="shared" si="18"/>
        <v>0</v>
      </c>
      <c r="AI61" s="244">
        <f t="shared" si="18"/>
        <v>0</v>
      </c>
      <c r="AJ61" s="244">
        <f t="shared" si="18"/>
        <v>0</v>
      </c>
      <c r="AK61" s="244">
        <f t="shared" si="18"/>
        <v>0</v>
      </c>
      <c r="AL61" s="244">
        <f t="shared" si="18"/>
        <v>0</v>
      </c>
      <c r="AM61" s="244">
        <f t="shared" si="18"/>
        <v>0</v>
      </c>
      <c r="AN61" s="189"/>
    </row>
    <row r="62" spans="2:40" s="16" customFormat="1" ht="14.1" customHeight="1" thickBot="1">
      <c r="B62" s="105"/>
      <c r="C62" s="358"/>
      <c r="D62" s="98"/>
      <c r="E62" s="127"/>
      <c r="F62" s="225"/>
      <c r="G62" s="107"/>
      <c r="H62" s="127"/>
      <c r="I62" s="107"/>
      <c r="J62" s="128"/>
      <c r="K62" s="119"/>
      <c r="L62" s="129"/>
      <c r="M62" s="225"/>
      <c r="N62" s="192"/>
      <c r="O62" s="119"/>
      <c r="P62" s="129"/>
      <c r="Q62" s="225"/>
      <c r="R62" s="225"/>
      <c r="S62" s="225"/>
      <c r="T62" s="235"/>
      <c r="U62" s="107"/>
      <c r="V62" s="158"/>
      <c r="W62" s="192"/>
      <c r="X62" s="180"/>
      <c r="Y62" s="193"/>
      <c r="Z62" s="194"/>
      <c r="AA62" s="195"/>
      <c r="AB62" s="194"/>
      <c r="AC62" s="194"/>
      <c r="AD62" s="194"/>
      <c r="AE62" s="194"/>
      <c r="AF62" s="194"/>
      <c r="AG62" s="194"/>
      <c r="AH62" s="194"/>
      <c r="AI62" s="194"/>
      <c r="AJ62" s="194"/>
      <c r="AK62" s="194"/>
      <c r="AL62" s="194"/>
      <c r="AM62" s="194"/>
      <c r="AN62" s="196"/>
    </row>
    <row r="63" spans="2:40" s="16" customFormat="1" ht="14.1" customHeight="1">
      <c r="C63" s="46"/>
      <c r="D63" s="1"/>
      <c r="E63" s="130"/>
      <c r="F63" s="222"/>
      <c r="G63" s="83"/>
      <c r="H63" s="130"/>
      <c r="I63" s="83"/>
      <c r="J63" s="130"/>
      <c r="K63" s="130"/>
      <c r="L63" s="130"/>
      <c r="M63" s="222"/>
      <c r="N63" s="197"/>
      <c r="O63" s="130"/>
      <c r="P63" s="130"/>
      <c r="Q63" s="222"/>
      <c r="R63" s="222"/>
      <c r="S63" s="222"/>
      <c r="T63" s="231"/>
      <c r="U63" s="83"/>
      <c r="V63" s="154"/>
      <c r="W63" s="197"/>
      <c r="X63" s="197"/>
      <c r="Y63" s="197"/>
      <c r="Z63" s="172"/>
      <c r="AA63" s="173"/>
      <c r="AB63" s="172"/>
      <c r="AC63" s="172"/>
      <c r="AD63" s="172"/>
      <c r="AE63" s="172"/>
      <c r="AF63" s="172"/>
      <c r="AG63" s="172"/>
      <c r="AH63" s="172"/>
      <c r="AI63" s="172"/>
      <c r="AJ63" s="172"/>
      <c r="AK63" s="172"/>
      <c r="AL63" s="172"/>
      <c r="AM63" s="172"/>
      <c r="AN63" s="170"/>
    </row>
    <row r="64" spans="2:40" s="16" customFormat="1" ht="14.1" customHeight="1">
      <c r="C64" s="46"/>
      <c r="D64" s="1"/>
      <c r="E64" s="130"/>
      <c r="F64" s="222"/>
      <c r="G64" s="83"/>
      <c r="H64" s="130"/>
      <c r="I64" s="83"/>
      <c r="J64" s="130"/>
      <c r="K64" s="130"/>
      <c r="L64" s="130"/>
      <c r="M64" s="222"/>
      <c r="N64" s="197"/>
      <c r="O64" s="130"/>
      <c r="P64" s="130"/>
      <c r="Q64" s="222"/>
      <c r="R64" s="222"/>
      <c r="S64" s="222"/>
      <c r="T64" s="231"/>
      <c r="U64" s="83"/>
      <c r="V64" s="154"/>
      <c r="W64" s="197"/>
      <c r="X64" s="197"/>
      <c r="Y64" s="197"/>
      <c r="Z64" s="172"/>
      <c r="AA64" s="173"/>
      <c r="AB64" s="172"/>
      <c r="AC64" s="172"/>
      <c r="AD64" s="172"/>
      <c r="AE64" s="172"/>
      <c r="AF64" s="172"/>
      <c r="AG64" s="172"/>
      <c r="AH64" s="172"/>
      <c r="AI64" s="172"/>
      <c r="AJ64" s="172"/>
      <c r="AK64" s="172"/>
      <c r="AL64" s="172"/>
      <c r="AM64" s="172"/>
      <c r="AN64" s="170"/>
    </row>
    <row r="65" spans="2:40" s="16" customFormat="1" ht="14.1" customHeight="1" thickBot="1">
      <c r="C65" s="46"/>
      <c r="D65" s="1"/>
      <c r="E65" s="130"/>
      <c r="F65" s="222"/>
      <c r="G65" s="83"/>
      <c r="H65" s="130"/>
      <c r="I65" s="83"/>
      <c r="J65" s="130"/>
      <c r="K65" s="130"/>
      <c r="L65" s="130"/>
      <c r="M65" s="222"/>
      <c r="N65" s="197"/>
      <c r="O65" s="130"/>
      <c r="P65" s="130"/>
      <c r="Q65" s="222"/>
      <c r="R65" s="222"/>
      <c r="S65" s="222"/>
      <c r="T65" s="231"/>
      <c r="U65" s="83"/>
      <c r="V65" s="154"/>
      <c r="W65" s="197"/>
      <c r="X65" s="197"/>
      <c r="Y65" s="197"/>
      <c r="Z65" s="172"/>
      <c r="AA65" s="173"/>
      <c r="AB65" s="172"/>
      <c r="AC65" s="172"/>
      <c r="AD65" s="172"/>
      <c r="AE65" s="172"/>
      <c r="AF65" s="172"/>
      <c r="AG65" s="172"/>
      <c r="AH65" s="172"/>
      <c r="AI65" s="172"/>
      <c r="AJ65" s="172"/>
      <c r="AK65" s="172"/>
      <c r="AL65" s="172"/>
      <c r="AM65" s="172"/>
      <c r="AN65" s="170"/>
    </row>
    <row r="66" spans="2:40" ht="14.1" customHeight="1">
      <c r="B66" s="245"/>
      <c r="C66" s="252"/>
      <c r="D66" s="108"/>
      <c r="E66" s="131"/>
      <c r="F66" s="252"/>
      <c r="G66" s="246"/>
      <c r="H66" s="131"/>
      <c r="I66" s="246"/>
      <c r="J66" s="132"/>
      <c r="K66" s="119"/>
      <c r="L66" s="133"/>
      <c r="M66" s="252"/>
      <c r="N66" s="198"/>
      <c r="O66" s="119"/>
      <c r="P66" s="133"/>
      <c r="Q66" s="252"/>
      <c r="R66" s="252"/>
      <c r="S66" s="252"/>
      <c r="T66" s="253"/>
      <c r="U66" s="246"/>
      <c r="V66" s="254"/>
      <c r="W66" s="198"/>
      <c r="X66" s="180"/>
      <c r="Y66" s="199"/>
      <c r="Z66" s="200"/>
      <c r="AA66" s="201"/>
      <c r="AB66" s="200"/>
      <c r="AC66" s="200"/>
      <c r="AD66" s="200"/>
      <c r="AE66" s="200"/>
      <c r="AF66" s="200"/>
      <c r="AG66" s="200"/>
      <c r="AH66" s="200"/>
      <c r="AI66" s="200"/>
      <c r="AJ66" s="200"/>
      <c r="AK66" s="200"/>
      <c r="AL66" s="200"/>
      <c r="AM66" s="200"/>
      <c r="AN66" s="202"/>
    </row>
    <row r="67" spans="2:40" ht="14.1" customHeight="1">
      <c r="B67" s="109"/>
      <c r="C67" s="845">
        <v>2.2000000000000002</v>
      </c>
      <c r="D67" s="842"/>
      <c r="E67" s="134"/>
      <c r="F67" s="850" t="s">
        <v>161</v>
      </c>
      <c r="G67" s="842"/>
      <c r="H67" s="134"/>
      <c r="I67" s="84"/>
      <c r="J67" s="135"/>
      <c r="K67" s="119"/>
      <c r="L67" s="136"/>
      <c r="M67" s="447"/>
      <c r="N67" s="203"/>
      <c r="O67" s="119"/>
      <c r="P67" s="136"/>
      <c r="Q67" s="447"/>
      <c r="R67" s="447"/>
      <c r="S67" s="447"/>
      <c r="T67" s="509"/>
      <c r="U67" s="250"/>
      <c r="V67" s="156">
        <f t="shared" ref="V67:V72" si="19">+S67*T67</f>
        <v>0</v>
      </c>
      <c r="W67" s="203"/>
      <c r="X67" s="180"/>
      <c r="Y67" s="204"/>
      <c r="Z67" s="187">
        <f t="shared" ref="Z67:Z72" si="20">+SUM(AB67:AM67)</f>
        <v>0</v>
      </c>
      <c r="AA67" s="205"/>
      <c r="AB67" s="510"/>
      <c r="AC67" s="510"/>
      <c r="AD67" s="510"/>
      <c r="AE67" s="510"/>
      <c r="AF67" s="510"/>
      <c r="AG67" s="510"/>
      <c r="AH67" s="510"/>
      <c r="AI67" s="510"/>
      <c r="AJ67" s="510"/>
      <c r="AK67" s="510"/>
      <c r="AL67" s="510"/>
      <c r="AM67" s="510"/>
      <c r="AN67" s="206"/>
    </row>
    <row r="68" spans="2:40" ht="14.1" customHeight="1">
      <c r="B68" s="109"/>
      <c r="C68" s="846"/>
      <c r="D68" s="848"/>
      <c r="E68" s="134"/>
      <c r="F68" s="851"/>
      <c r="G68" s="843"/>
      <c r="H68" s="134"/>
      <c r="I68" s="84"/>
      <c r="J68" s="135"/>
      <c r="K68" s="119"/>
      <c r="L68" s="136"/>
      <c r="M68" s="447"/>
      <c r="N68" s="203"/>
      <c r="O68" s="119"/>
      <c r="P68" s="136"/>
      <c r="Q68" s="447"/>
      <c r="R68" s="447"/>
      <c r="S68" s="447"/>
      <c r="T68" s="509"/>
      <c r="U68" s="250"/>
      <c r="V68" s="156">
        <f t="shared" si="19"/>
        <v>0</v>
      </c>
      <c r="W68" s="203"/>
      <c r="X68" s="180"/>
      <c r="Y68" s="204"/>
      <c r="Z68" s="187">
        <f t="shared" si="20"/>
        <v>0</v>
      </c>
      <c r="AA68" s="205"/>
      <c r="AB68" s="510"/>
      <c r="AC68" s="510"/>
      <c r="AD68" s="510"/>
      <c r="AE68" s="510"/>
      <c r="AF68" s="510"/>
      <c r="AG68" s="510"/>
      <c r="AH68" s="510"/>
      <c r="AI68" s="510"/>
      <c r="AJ68" s="510"/>
      <c r="AK68" s="510"/>
      <c r="AL68" s="510"/>
      <c r="AM68" s="510"/>
      <c r="AN68" s="206"/>
    </row>
    <row r="69" spans="2:40" ht="14.1" customHeight="1">
      <c r="B69" s="109"/>
      <c r="C69" s="846"/>
      <c r="D69" s="848"/>
      <c r="E69" s="134"/>
      <c r="F69" s="851"/>
      <c r="G69" s="843"/>
      <c r="H69" s="134"/>
      <c r="I69" s="84"/>
      <c r="J69" s="135"/>
      <c r="K69" s="119"/>
      <c r="L69" s="136"/>
      <c r="M69" s="447"/>
      <c r="N69" s="203"/>
      <c r="O69" s="119"/>
      <c r="P69" s="136"/>
      <c r="Q69" s="447"/>
      <c r="R69" s="447"/>
      <c r="S69" s="447"/>
      <c r="T69" s="509"/>
      <c r="U69" s="250"/>
      <c r="V69" s="156">
        <f t="shared" si="19"/>
        <v>0</v>
      </c>
      <c r="W69" s="203"/>
      <c r="X69" s="180"/>
      <c r="Y69" s="204"/>
      <c r="Z69" s="187">
        <f t="shared" si="20"/>
        <v>0</v>
      </c>
      <c r="AA69" s="205"/>
      <c r="AB69" s="510"/>
      <c r="AC69" s="510"/>
      <c r="AD69" s="510"/>
      <c r="AE69" s="510"/>
      <c r="AF69" s="510"/>
      <c r="AG69" s="510"/>
      <c r="AH69" s="510"/>
      <c r="AI69" s="510"/>
      <c r="AJ69" s="510"/>
      <c r="AK69" s="510"/>
      <c r="AL69" s="510"/>
      <c r="AM69" s="510"/>
      <c r="AN69" s="206"/>
    </row>
    <row r="70" spans="2:40" ht="14.1" customHeight="1">
      <c r="B70" s="109"/>
      <c r="C70" s="846"/>
      <c r="D70" s="848"/>
      <c r="E70" s="134"/>
      <c r="F70" s="851"/>
      <c r="G70" s="843"/>
      <c r="H70" s="134"/>
      <c r="I70" s="84"/>
      <c r="J70" s="135"/>
      <c r="K70" s="119"/>
      <c r="L70" s="136"/>
      <c r="M70" s="447"/>
      <c r="N70" s="203"/>
      <c r="O70" s="119"/>
      <c r="P70" s="136"/>
      <c r="Q70" s="447"/>
      <c r="R70" s="447"/>
      <c r="S70" s="447"/>
      <c r="T70" s="509"/>
      <c r="U70" s="250"/>
      <c r="V70" s="156">
        <f t="shared" si="19"/>
        <v>0</v>
      </c>
      <c r="W70" s="203"/>
      <c r="X70" s="180"/>
      <c r="Y70" s="204"/>
      <c r="Z70" s="187">
        <f t="shared" si="20"/>
        <v>0</v>
      </c>
      <c r="AA70" s="205"/>
      <c r="AB70" s="510"/>
      <c r="AC70" s="510"/>
      <c r="AD70" s="510"/>
      <c r="AE70" s="510"/>
      <c r="AF70" s="510"/>
      <c r="AG70" s="510"/>
      <c r="AH70" s="510"/>
      <c r="AI70" s="510"/>
      <c r="AJ70" s="510"/>
      <c r="AK70" s="510"/>
      <c r="AL70" s="510"/>
      <c r="AM70" s="510"/>
      <c r="AN70" s="206"/>
    </row>
    <row r="71" spans="2:40" ht="14.1" customHeight="1">
      <c r="B71" s="109"/>
      <c r="C71" s="846"/>
      <c r="D71" s="848"/>
      <c r="E71" s="134"/>
      <c r="F71" s="851"/>
      <c r="G71" s="843"/>
      <c r="H71" s="134"/>
      <c r="I71" s="84"/>
      <c r="J71" s="135"/>
      <c r="K71" s="119"/>
      <c r="L71" s="136"/>
      <c r="M71" s="447"/>
      <c r="N71" s="203"/>
      <c r="O71" s="119"/>
      <c r="P71" s="136"/>
      <c r="Q71" s="447"/>
      <c r="R71" s="447"/>
      <c r="S71" s="447"/>
      <c r="T71" s="509"/>
      <c r="U71" s="250"/>
      <c r="V71" s="156">
        <f t="shared" si="19"/>
        <v>0</v>
      </c>
      <c r="W71" s="203"/>
      <c r="X71" s="180"/>
      <c r="Y71" s="204"/>
      <c r="Z71" s="187">
        <f t="shared" si="20"/>
        <v>0</v>
      </c>
      <c r="AA71" s="205"/>
      <c r="AB71" s="510"/>
      <c r="AC71" s="510"/>
      <c r="AD71" s="510"/>
      <c r="AE71" s="510"/>
      <c r="AF71" s="510"/>
      <c r="AG71" s="510"/>
      <c r="AH71" s="510"/>
      <c r="AI71" s="510"/>
      <c r="AJ71" s="510"/>
      <c r="AK71" s="510"/>
      <c r="AL71" s="510"/>
      <c r="AM71" s="510"/>
      <c r="AN71" s="206"/>
    </row>
    <row r="72" spans="2:40" ht="14.1" customHeight="1">
      <c r="B72" s="109"/>
      <c r="C72" s="846"/>
      <c r="D72" s="848"/>
      <c r="E72" s="134"/>
      <c r="F72" s="851"/>
      <c r="G72" s="843"/>
      <c r="H72" s="134"/>
      <c r="I72" s="84"/>
      <c r="J72" s="135"/>
      <c r="K72" s="119"/>
      <c r="L72" s="136"/>
      <c r="M72" s="447"/>
      <c r="N72" s="203"/>
      <c r="O72" s="119"/>
      <c r="P72" s="136"/>
      <c r="Q72" s="447"/>
      <c r="R72" s="447"/>
      <c r="S72" s="447"/>
      <c r="T72" s="509"/>
      <c r="U72" s="250"/>
      <c r="V72" s="156">
        <f t="shared" si="19"/>
        <v>0</v>
      </c>
      <c r="W72" s="203"/>
      <c r="X72" s="180"/>
      <c r="Y72" s="204"/>
      <c r="Z72" s="187">
        <f t="shared" si="20"/>
        <v>0</v>
      </c>
      <c r="AA72" s="205"/>
      <c r="AB72" s="510"/>
      <c r="AC72" s="510"/>
      <c r="AD72" s="510"/>
      <c r="AE72" s="510"/>
      <c r="AF72" s="510"/>
      <c r="AG72" s="510"/>
      <c r="AH72" s="510"/>
      <c r="AI72" s="510"/>
      <c r="AJ72" s="510"/>
      <c r="AK72" s="510"/>
      <c r="AL72" s="510"/>
      <c r="AM72" s="510"/>
      <c r="AN72" s="206"/>
    </row>
    <row r="73" spans="2:40" ht="14.1" customHeight="1">
      <c r="B73" s="109"/>
      <c r="C73" s="846"/>
      <c r="D73" s="848"/>
      <c r="E73" s="134"/>
      <c r="F73" s="852"/>
      <c r="G73" s="844"/>
      <c r="H73" s="134"/>
      <c r="I73" s="162"/>
      <c r="J73" s="135"/>
      <c r="K73" s="119"/>
      <c r="L73" s="136"/>
      <c r="M73" s="163"/>
      <c r="N73" s="203"/>
      <c r="O73" s="119"/>
      <c r="P73" s="136"/>
      <c r="Q73" s="163"/>
      <c r="R73" s="163"/>
      <c r="S73" s="163"/>
      <c r="T73" s="233"/>
      <c r="U73" s="250"/>
      <c r="V73" s="164">
        <f>SUM(V67:V72)</f>
        <v>0</v>
      </c>
      <c r="W73" s="203"/>
      <c r="X73" s="180"/>
      <c r="Y73" s="204"/>
      <c r="Z73" s="164">
        <f>SUM(Z67:Z72)</f>
        <v>0</v>
      </c>
      <c r="AA73" s="205"/>
      <c r="AB73" s="164">
        <f t="shared" ref="AB73:AM73" si="21">SUM(AB67:AB72)</f>
        <v>0</v>
      </c>
      <c r="AC73" s="164">
        <f t="shared" si="21"/>
        <v>0</v>
      </c>
      <c r="AD73" s="164">
        <f t="shared" si="21"/>
        <v>0</v>
      </c>
      <c r="AE73" s="164">
        <f t="shared" si="21"/>
        <v>0</v>
      </c>
      <c r="AF73" s="164">
        <f t="shared" si="21"/>
        <v>0</v>
      </c>
      <c r="AG73" s="164">
        <f t="shared" si="21"/>
        <v>0</v>
      </c>
      <c r="AH73" s="164">
        <f t="shared" si="21"/>
        <v>0</v>
      </c>
      <c r="AI73" s="164">
        <f t="shared" si="21"/>
        <v>0</v>
      </c>
      <c r="AJ73" s="164">
        <f t="shared" si="21"/>
        <v>0</v>
      </c>
      <c r="AK73" s="164">
        <f t="shared" si="21"/>
        <v>0</v>
      </c>
      <c r="AL73" s="164">
        <f t="shared" si="21"/>
        <v>0</v>
      </c>
      <c r="AM73" s="164">
        <f t="shared" si="21"/>
        <v>0</v>
      </c>
      <c r="AN73" s="206"/>
    </row>
    <row r="74" spans="2:40" ht="8.1" customHeight="1">
      <c r="B74" s="109"/>
      <c r="C74" s="846"/>
      <c r="D74" s="848"/>
      <c r="E74" s="134"/>
      <c r="F74" s="226"/>
      <c r="G74" s="110"/>
      <c r="H74" s="134"/>
      <c r="I74" s="110"/>
      <c r="J74" s="135"/>
      <c r="K74" s="119"/>
      <c r="L74" s="136"/>
      <c r="M74" s="226"/>
      <c r="N74" s="203"/>
      <c r="O74" s="119"/>
      <c r="P74" s="136"/>
      <c r="Q74" s="226"/>
      <c r="R74" s="226"/>
      <c r="S74" s="226"/>
      <c r="T74" s="236"/>
      <c r="U74" s="110"/>
      <c r="V74" s="159"/>
      <c r="W74" s="203"/>
      <c r="X74" s="180"/>
      <c r="Y74" s="204"/>
      <c r="Z74" s="207"/>
      <c r="AA74" s="208"/>
      <c r="AB74" s="207"/>
      <c r="AC74" s="207"/>
      <c r="AD74" s="207"/>
      <c r="AE74" s="207"/>
      <c r="AF74" s="207"/>
      <c r="AG74" s="207"/>
      <c r="AH74" s="207"/>
      <c r="AI74" s="207"/>
      <c r="AJ74" s="207"/>
      <c r="AK74" s="207"/>
      <c r="AL74" s="207"/>
      <c r="AM74" s="207"/>
      <c r="AN74" s="206"/>
    </row>
    <row r="75" spans="2:40" ht="14.1" customHeight="1">
      <c r="B75" s="109"/>
      <c r="C75" s="846"/>
      <c r="D75" s="848"/>
      <c r="E75" s="134"/>
      <c r="F75" s="850" t="s">
        <v>162</v>
      </c>
      <c r="G75" s="842"/>
      <c r="H75" s="134"/>
      <c r="I75" s="84"/>
      <c r="J75" s="135"/>
      <c r="K75" s="119"/>
      <c r="L75" s="136"/>
      <c r="M75" s="447"/>
      <c r="N75" s="203"/>
      <c r="O75" s="119"/>
      <c r="P75" s="136"/>
      <c r="Q75" s="447"/>
      <c r="R75" s="447"/>
      <c r="S75" s="447"/>
      <c r="T75" s="509"/>
      <c r="U75" s="250"/>
      <c r="V75" s="156">
        <f t="shared" ref="V75:V80" si="22">+S75*T75</f>
        <v>0</v>
      </c>
      <c r="W75" s="203"/>
      <c r="X75" s="180"/>
      <c r="Y75" s="204"/>
      <c r="Z75" s="187">
        <f t="shared" ref="Z75:Z80" si="23">+SUM(AB75:AM75)</f>
        <v>0</v>
      </c>
      <c r="AA75" s="205"/>
      <c r="AB75" s="510"/>
      <c r="AC75" s="510"/>
      <c r="AD75" s="510"/>
      <c r="AE75" s="510"/>
      <c r="AF75" s="510"/>
      <c r="AG75" s="510"/>
      <c r="AH75" s="510"/>
      <c r="AI75" s="510"/>
      <c r="AJ75" s="510"/>
      <c r="AK75" s="510"/>
      <c r="AL75" s="510"/>
      <c r="AM75" s="510"/>
      <c r="AN75" s="206"/>
    </row>
    <row r="76" spans="2:40" ht="14.1" customHeight="1">
      <c r="B76" s="109"/>
      <c r="C76" s="846"/>
      <c r="D76" s="848"/>
      <c r="E76" s="134"/>
      <c r="F76" s="851"/>
      <c r="G76" s="843"/>
      <c r="H76" s="134"/>
      <c r="I76" s="84"/>
      <c r="J76" s="135"/>
      <c r="K76" s="119"/>
      <c r="L76" s="136"/>
      <c r="M76" s="447"/>
      <c r="N76" s="203"/>
      <c r="O76" s="119"/>
      <c r="P76" s="136"/>
      <c r="Q76" s="447"/>
      <c r="R76" s="447"/>
      <c r="S76" s="447"/>
      <c r="T76" s="509"/>
      <c r="U76" s="250"/>
      <c r="V76" s="156">
        <f t="shared" si="22"/>
        <v>0</v>
      </c>
      <c r="W76" s="203"/>
      <c r="X76" s="180"/>
      <c r="Y76" s="204"/>
      <c r="Z76" s="187">
        <f t="shared" si="23"/>
        <v>0</v>
      </c>
      <c r="AA76" s="205"/>
      <c r="AB76" s="510"/>
      <c r="AC76" s="510"/>
      <c r="AD76" s="510"/>
      <c r="AE76" s="510"/>
      <c r="AF76" s="510"/>
      <c r="AG76" s="510"/>
      <c r="AH76" s="510"/>
      <c r="AI76" s="510"/>
      <c r="AJ76" s="510"/>
      <c r="AK76" s="510"/>
      <c r="AL76" s="510"/>
      <c r="AM76" s="510"/>
      <c r="AN76" s="206"/>
    </row>
    <row r="77" spans="2:40" ht="14.1" customHeight="1">
      <c r="B77" s="109"/>
      <c r="C77" s="846"/>
      <c r="D77" s="848"/>
      <c r="E77" s="134"/>
      <c r="F77" s="851"/>
      <c r="G77" s="843"/>
      <c r="H77" s="134"/>
      <c r="I77" s="84"/>
      <c r="J77" s="135"/>
      <c r="K77" s="119"/>
      <c r="L77" s="136"/>
      <c r="M77" s="447"/>
      <c r="N77" s="203"/>
      <c r="O77" s="119"/>
      <c r="P77" s="136"/>
      <c r="Q77" s="447"/>
      <c r="R77" s="447"/>
      <c r="S77" s="447"/>
      <c r="T77" s="509"/>
      <c r="U77" s="250"/>
      <c r="V77" s="156">
        <f t="shared" si="22"/>
        <v>0</v>
      </c>
      <c r="W77" s="203"/>
      <c r="X77" s="180"/>
      <c r="Y77" s="204"/>
      <c r="Z77" s="187">
        <f t="shared" si="23"/>
        <v>0</v>
      </c>
      <c r="AA77" s="205"/>
      <c r="AB77" s="510"/>
      <c r="AC77" s="510"/>
      <c r="AD77" s="510"/>
      <c r="AE77" s="510"/>
      <c r="AF77" s="510"/>
      <c r="AG77" s="510"/>
      <c r="AH77" s="510"/>
      <c r="AI77" s="510"/>
      <c r="AJ77" s="510"/>
      <c r="AK77" s="510"/>
      <c r="AL77" s="510"/>
      <c r="AM77" s="510"/>
      <c r="AN77" s="206"/>
    </row>
    <row r="78" spans="2:40" s="172" customFormat="1" ht="14.1" customHeight="1">
      <c r="B78" s="109"/>
      <c r="C78" s="846"/>
      <c r="D78" s="848"/>
      <c r="E78" s="134"/>
      <c r="F78" s="851"/>
      <c r="G78" s="843"/>
      <c r="H78" s="134"/>
      <c r="I78" s="84"/>
      <c r="J78" s="135"/>
      <c r="K78" s="119"/>
      <c r="L78" s="136"/>
      <c r="M78" s="447"/>
      <c r="N78" s="203"/>
      <c r="O78" s="119"/>
      <c r="P78" s="136"/>
      <c r="Q78" s="447"/>
      <c r="R78" s="447"/>
      <c r="S78" s="447"/>
      <c r="T78" s="509"/>
      <c r="U78" s="250"/>
      <c r="V78" s="156">
        <f t="shared" si="22"/>
        <v>0</v>
      </c>
      <c r="W78" s="203"/>
      <c r="X78" s="180"/>
      <c r="Y78" s="204"/>
      <c r="Z78" s="187">
        <f t="shared" si="23"/>
        <v>0</v>
      </c>
      <c r="AA78" s="205"/>
      <c r="AB78" s="510"/>
      <c r="AC78" s="510"/>
      <c r="AD78" s="510"/>
      <c r="AE78" s="510"/>
      <c r="AF78" s="510"/>
      <c r="AG78" s="510"/>
      <c r="AH78" s="510"/>
      <c r="AI78" s="510"/>
      <c r="AJ78" s="510"/>
      <c r="AK78" s="510"/>
      <c r="AL78" s="510"/>
      <c r="AM78" s="510"/>
      <c r="AN78" s="206"/>
    </row>
    <row r="79" spans="2:40" s="172" customFormat="1" ht="14.1" customHeight="1">
      <c r="B79" s="109"/>
      <c r="C79" s="846"/>
      <c r="D79" s="848"/>
      <c r="E79" s="134"/>
      <c r="F79" s="851"/>
      <c r="G79" s="843"/>
      <c r="H79" s="134"/>
      <c r="I79" s="84"/>
      <c r="J79" s="135"/>
      <c r="K79" s="119"/>
      <c r="L79" s="136"/>
      <c r="M79" s="447"/>
      <c r="N79" s="203"/>
      <c r="O79" s="119"/>
      <c r="P79" s="136"/>
      <c r="Q79" s="447"/>
      <c r="R79" s="447"/>
      <c r="S79" s="447"/>
      <c r="T79" s="509"/>
      <c r="U79" s="250"/>
      <c r="V79" s="156">
        <f t="shared" si="22"/>
        <v>0</v>
      </c>
      <c r="W79" s="203"/>
      <c r="X79" s="180"/>
      <c r="Y79" s="204"/>
      <c r="Z79" s="187">
        <f t="shared" si="23"/>
        <v>0</v>
      </c>
      <c r="AA79" s="205"/>
      <c r="AB79" s="510"/>
      <c r="AC79" s="510"/>
      <c r="AD79" s="510"/>
      <c r="AE79" s="510"/>
      <c r="AF79" s="510"/>
      <c r="AG79" s="510"/>
      <c r="AH79" s="510"/>
      <c r="AI79" s="510"/>
      <c r="AJ79" s="510"/>
      <c r="AK79" s="510"/>
      <c r="AL79" s="510"/>
      <c r="AM79" s="510"/>
      <c r="AN79" s="206"/>
    </row>
    <row r="80" spans="2:40" s="172" customFormat="1" ht="14.1" customHeight="1">
      <c r="B80" s="109"/>
      <c r="C80" s="846"/>
      <c r="D80" s="848"/>
      <c r="E80" s="134"/>
      <c r="F80" s="851"/>
      <c r="G80" s="843"/>
      <c r="H80" s="134"/>
      <c r="I80" s="84"/>
      <c r="J80" s="135"/>
      <c r="K80" s="119"/>
      <c r="L80" s="136"/>
      <c r="M80" s="447"/>
      <c r="N80" s="203"/>
      <c r="O80" s="119"/>
      <c r="P80" s="136"/>
      <c r="Q80" s="447"/>
      <c r="R80" s="447"/>
      <c r="S80" s="447"/>
      <c r="T80" s="509"/>
      <c r="U80" s="250"/>
      <c r="V80" s="156">
        <f t="shared" si="22"/>
        <v>0</v>
      </c>
      <c r="W80" s="203"/>
      <c r="X80" s="180"/>
      <c r="Y80" s="204"/>
      <c r="Z80" s="187">
        <f t="shared" si="23"/>
        <v>0</v>
      </c>
      <c r="AA80" s="205"/>
      <c r="AB80" s="510"/>
      <c r="AC80" s="510"/>
      <c r="AD80" s="510"/>
      <c r="AE80" s="510"/>
      <c r="AF80" s="510"/>
      <c r="AG80" s="510"/>
      <c r="AH80" s="510"/>
      <c r="AI80" s="510"/>
      <c r="AJ80" s="510"/>
      <c r="AK80" s="510"/>
      <c r="AL80" s="510"/>
      <c r="AM80" s="510"/>
      <c r="AN80" s="206"/>
    </row>
    <row r="81" spans="2:40" s="172" customFormat="1" ht="14.1" customHeight="1">
      <c r="B81" s="109"/>
      <c r="C81" s="846"/>
      <c r="D81" s="848"/>
      <c r="E81" s="134"/>
      <c r="F81" s="852"/>
      <c r="G81" s="844"/>
      <c r="H81" s="134"/>
      <c r="I81" s="162"/>
      <c r="J81" s="135"/>
      <c r="K81" s="119"/>
      <c r="L81" s="136"/>
      <c r="M81" s="163"/>
      <c r="N81" s="203"/>
      <c r="O81" s="119"/>
      <c r="P81" s="136"/>
      <c r="Q81" s="163"/>
      <c r="R81" s="163"/>
      <c r="S81" s="163"/>
      <c r="T81" s="233"/>
      <c r="U81" s="250"/>
      <c r="V81" s="164">
        <f>SUM(V75:V80)</f>
        <v>0</v>
      </c>
      <c r="W81" s="203"/>
      <c r="X81" s="180"/>
      <c r="Y81" s="204"/>
      <c r="Z81" s="164">
        <f>SUM(Z75:Z80)</f>
        <v>0</v>
      </c>
      <c r="AA81" s="205"/>
      <c r="AB81" s="164">
        <f t="shared" ref="AB81:AM81" si="24">SUM(AB75:AB80)</f>
        <v>0</v>
      </c>
      <c r="AC81" s="164">
        <f t="shared" si="24"/>
        <v>0</v>
      </c>
      <c r="AD81" s="164">
        <f t="shared" si="24"/>
        <v>0</v>
      </c>
      <c r="AE81" s="164">
        <f t="shared" si="24"/>
        <v>0</v>
      </c>
      <c r="AF81" s="164">
        <f t="shared" si="24"/>
        <v>0</v>
      </c>
      <c r="AG81" s="164">
        <f t="shared" si="24"/>
        <v>0</v>
      </c>
      <c r="AH81" s="164">
        <f t="shared" si="24"/>
        <v>0</v>
      </c>
      <c r="AI81" s="164">
        <f t="shared" si="24"/>
        <v>0</v>
      </c>
      <c r="AJ81" s="164">
        <f t="shared" si="24"/>
        <v>0</v>
      </c>
      <c r="AK81" s="164">
        <f t="shared" si="24"/>
        <v>0</v>
      </c>
      <c r="AL81" s="164">
        <f t="shared" si="24"/>
        <v>0</v>
      </c>
      <c r="AM81" s="164">
        <f t="shared" si="24"/>
        <v>0</v>
      </c>
      <c r="AN81" s="206"/>
    </row>
    <row r="82" spans="2:40" s="172" customFormat="1" ht="8.1" customHeight="1">
      <c r="B82" s="109"/>
      <c r="C82" s="846"/>
      <c r="D82" s="848"/>
      <c r="E82" s="134"/>
      <c r="F82" s="226"/>
      <c r="G82" s="110"/>
      <c r="H82" s="134"/>
      <c r="I82" s="110"/>
      <c r="J82" s="135"/>
      <c r="K82" s="119"/>
      <c r="L82" s="136"/>
      <c r="M82" s="226"/>
      <c r="N82" s="203"/>
      <c r="O82" s="119"/>
      <c r="P82" s="136"/>
      <c r="Q82" s="226"/>
      <c r="R82" s="226"/>
      <c r="S82" s="226"/>
      <c r="T82" s="236"/>
      <c r="U82" s="110"/>
      <c r="V82" s="159"/>
      <c r="W82" s="203"/>
      <c r="X82" s="180"/>
      <c r="Y82" s="204"/>
      <c r="Z82" s="207"/>
      <c r="AA82" s="208"/>
      <c r="AB82" s="207"/>
      <c r="AC82" s="207"/>
      <c r="AD82" s="207"/>
      <c r="AE82" s="207"/>
      <c r="AF82" s="207"/>
      <c r="AG82" s="207"/>
      <c r="AH82" s="207"/>
      <c r="AI82" s="207"/>
      <c r="AJ82" s="207"/>
      <c r="AK82" s="207"/>
      <c r="AL82" s="207"/>
      <c r="AM82" s="207"/>
      <c r="AN82" s="206"/>
    </row>
    <row r="83" spans="2:40" s="172" customFormat="1" ht="14.1" customHeight="1">
      <c r="B83" s="109"/>
      <c r="C83" s="846"/>
      <c r="D83" s="848"/>
      <c r="E83" s="134"/>
      <c r="F83" s="850" t="s">
        <v>163</v>
      </c>
      <c r="G83" s="842"/>
      <c r="H83" s="134"/>
      <c r="I83" s="84"/>
      <c r="J83" s="135"/>
      <c r="K83" s="119"/>
      <c r="L83" s="136"/>
      <c r="M83" s="447"/>
      <c r="N83" s="203"/>
      <c r="O83" s="119"/>
      <c r="P83" s="136"/>
      <c r="Q83" s="447"/>
      <c r="R83" s="447"/>
      <c r="S83" s="447"/>
      <c r="T83" s="509"/>
      <c r="U83" s="250"/>
      <c r="V83" s="156">
        <f t="shared" ref="V83:V88" si="25">+S83*T83</f>
        <v>0</v>
      </c>
      <c r="W83" s="203"/>
      <c r="X83" s="180"/>
      <c r="Y83" s="204"/>
      <c r="Z83" s="187">
        <f t="shared" ref="Z83:Z88" si="26">+SUM(AB83:AM83)</f>
        <v>0</v>
      </c>
      <c r="AA83" s="205"/>
      <c r="AB83" s="510"/>
      <c r="AC83" s="510"/>
      <c r="AD83" s="510"/>
      <c r="AE83" s="510"/>
      <c r="AF83" s="510"/>
      <c r="AG83" s="510"/>
      <c r="AH83" s="510"/>
      <c r="AI83" s="510"/>
      <c r="AJ83" s="510"/>
      <c r="AK83" s="510"/>
      <c r="AL83" s="510"/>
      <c r="AM83" s="510"/>
      <c r="AN83" s="206"/>
    </row>
    <row r="84" spans="2:40" s="172" customFormat="1" ht="14.1" customHeight="1">
      <c r="B84" s="109"/>
      <c r="C84" s="846"/>
      <c r="D84" s="848"/>
      <c r="E84" s="134"/>
      <c r="F84" s="851"/>
      <c r="G84" s="843"/>
      <c r="H84" s="134"/>
      <c r="I84" s="84"/>
      <c r="J84" s="135"/>
      <c r="K84" s="119"/>
      <c r="L84" s="136"/>
      <c r="M84" s="447"/>
      <c r="N84" s="203"/>
      <c r="O84" s="119"/>
      <c r="P84" s="136"/>
      <c r="Q84" s="447"/>
      <c r="R84" s="447"/>
      <c r="S84" s="447"/>
      <c r="T84" s="509"/>
      <c r="U84" s="250"/>
      <c r="V84" s="156">
        <f t="shared" si="25"/>
        <v>0</v>
      </c>
      <c r="W84" s="203"/>
      <c r="X84" s="180"/>
      <c r="Y84" s="204"/>
      <c r="Z84" s="187">
        <f t="shared" si="26"/>
        <v>0</v>
      </c>
      <c r="AA84" s="205"/>
      <c r="AB84" s="510"/>
      <c r="AC84" s="510"/>
      <c r="AD84" s="510"/>
      <c r="AE84" s="510"/>
      <c r="AF84" s="510"/>
      <c r="AG84" s="510"/>
      <c r="AH84" s="510"/>
      <c r="AI84" s="510"/>
      <c r="AJ84" s="510"/>
      <c r="AK84" s="510"/>
      <c r="AL84" s="510"/>
      <c r="AM84" s="510"/>
      <c r="AN84" s="206"/>
    </row>
    <row r="85" spans="2:40" s="172" customFormat="1" ht="14.1" customHeight="1">
      <c r="B85" s="109"/>
      <c r="C85" s="846"/>
      <c r="D85" s="848"/>
      <c r="E85" s="134"/>
      <c r="F85" s="851"/>
      <c r="G85" s="843"/>
      <c r="H85" s="134"/>
      <c r="I85" s="84"/>
      <c r="J85" s="135"/>
      <c r="K85" s="119"/>
      <c r="L85" s="136"/>
      <c r="M85" s="447"/>
      <c r="N85" s="203"/>
      <c r="O85" s="119"/>
      <c r="P85" s="136"/>
      <c r="Q85" s="447"/>
      <c r="R85" s="447"/>
      <c r="S85" s="447"/>
      <c r="T85" s="509"/>
      <c r="U85" s="250"/>
      <c r="V85" s="156">
        <f t="shared" si="25"/>
        <v>0</v>
      </c>
      <c r="W85" s="203"/>
      <c r="X85" s="180"/>
      <c r="Y85" s="204"/>
      <c r="Z85" s="187">
        <f t="shared" si="26"/>
        <v>0</v>
      </c>
      <c r="AA85" s="205"/>
      <c r="AB85" s="510"/>
      <c r="AC85" s="510"/>
      <c r="AD85" s="510"/>
      <c r="AE85" s="510"/>
      <c r="AF85" s="510"/>
      <c r="AG85" s="510"/>
      <c r="AH85" s="510"/>
      <c r="AI85" s="510"/>
      <c r="AJ85" s="510"/>
      <c r="AK85" s="510"/>
      <c r="AL85" s="510"/>
      <c r="AM85" s="510"/>
      <c r="AN85" s="206"/>
    </row>
    <row r="86" spans="2:40" s="172" customFormat="1" ht="14.1" customHeight="1">
      <c r="B86" s="109"/>
      <c r="C86" s="846"/>
      <c r="D86" s="848"/>
      <c r="E86" s="134"/>
      <c r="F86" s="851"/>
      <c r="G86" s="843"/>
      <c r="H86" s="134"/>
      <c r="I86" s="84"/>
      <c r="J86" s="135"/>
      <c r="K86" s="119"/>
      <c r="L86" s="136"/>
      <c r="M86" s="447"/>
      <c r="N86" s="203"/>
      <c r="O86" s="119"/>
      <c r="P86" s="136"/>
      <c r="Q86" s="447"/>
      <c r="R86" s="447"/>
      <c r="S86" s="447"/>
      <c r="T86" s="509"/>
      <c r="U86" s="250"/>
      <c r="V86" s="156">
        <f t="shared" si="25"/>
        <v>0</v>
      </c>
      <c r="W86" s="203"/>
      <c r="X86" s="180"/>
      <c r="Y86" s="204"/>
      <c r="Z86" s="187">
        <f t="shared" si="26"/>
        <v>0</v>
      </c>
      <c r="AA86" s="205"/>
      <c r="AB86" s="510"/>
      <c r="AC86" s="510"/>
      <c r="AD86" s="510"/>
      <c r="AE86" s="510"/>
      <c r="AF86" s="510"/>
      <c r="AG86" s="510"/>
      <c r="AH86" s="510"/>
      <c r="AI86" s="510"/>
      <c r="AJ86" s="510"/>
      <c r="AK86" s="510"/>
      <c r="AL86" s="510"/>
      <c r="AM86" s="510"/>
      <c r="AN86" s="206"/>
    </row>
    <row r="87" spans="2:40" s="172" customFormat="1" ht="14.1" customHeight="1">
      <c r="B87" s="109"/>
      <c r="C87" s="846"/>
      <c r="D87" s="848"/>
      <c r="E87" s="134"/>
      <c r="F87" s="851"/>
      <c r="G87" s="843"/>
      <c r="H87" s="134"/>
      <c r="I87" s="84"/>
      <c r="J87" s="135"/>
      <c r="K87" s="119"/>
      <c r="L87" s="136"/>
      <c r="M87" s="447"/>
      <c r="N87" s="203"/>
      <c r="O87" s="119"/>
      <c r="P87" s="136"/>
      <c r="Q87" s="447"/>
      <c r="R87" s="447"/>
      <c r="S87" s="447"/>
      <c r="T87" s="509"/>
      <c r="U87" s="250"/>
      <c r="V87" s="156">
        <f t="shared" si="25"/>
        <v>0</v>
      </c>
      <c r="W87" s="203"/>
      <c r="X87" s="180"/>
      <c r="Y87" s="204"/>
      <c r="Z87" s="187">
        <f t="shared" si="26"/>
        <v>0</v>
      </c>
      <c r="AA87" s="205"/>
      <c r="AB87" s="510"/>
      <c r="AC87" s="510"/>
      <c r="AD87" s="510"/>
      <c r="AE87" s="510"/>
      <c r="AF87" s="510"/>
      <c r="AG87" s="510"/>
      <c r="AH87" s="510"/>
      <c r="AI87" s="510"/>
      <c r="AJ87" s="510"/>
      <c r="AK87" s="510"/>
      <c r="AL87" s="510"/>
      <c r="AM87" s="510"/>
      <c r="AN87" s="206"/>
    </row>
    <row r="88" spans="2:40" s="172" customFormat="1" ht="14.1" customHeight="1">
      <c r="B88" s="109"/>
      <c r="C88" s="846"/>
      <c r="D88" s="848"/>
      <c r="E88" s="134"/>
      <c r="F88" s="851"/>
      <c r="G88" s="843"/>
      <c r="H88" s="134"/>
      <c r="I88" s="84"/>
      <c r="J88" s="135"/>
      <c r="K88" s="119"/>
      <c r="L88" s="136"/>
      <c r="M88" s="447"/>
      <c r="N88" s="203"/>
      <c r="O88" s="119"/>
      <c r="P88" s="136"/>
      <c r="Q88" s="447"/>
      <c r="R88" s="447"/>
      <c r="S88" s="447"/>
      <c r="T88" s="509"/>
      <c r="U88" s="250"/>
      <c r="V88" s="156">
        <f t="shared" si="25"/>
        <v>0</v>
      </c>
      <c r="W88" s="203"/>
      <c r="X88" s="180"/>
      <c r="Y88" s="204"/>
      <c r="Z88" s="187">
        <f t="shared" si="26"/>
        <v>0</v>
      </c>
      <c r="AA88" s="205"/>
      <c r="AB88" s="510"/>
      <c r="AC88" s="510"/>
      <c r="AD88" s="510"/>
      <c r="AE88" s="510"/>
      <c r="AF88" s="510"/>
      <c r="AG88" s="510"/>
      <c r="AH88" s="510"/>
      <c r="AI88" s="510"/>
      <c r="AJ88" s="510"/>
      <c r="AK88" s="510"/>
      <c r="AL88" s="510"/>
      <c r="AM88" s="510"/>
      <c r="AN88" s="206"/>
    </row>
    <row r="89" spans="2:40" s="172" customFormat="1" ht="14.1" customHeight="1">
      <c r="B89" s="109"/>
      <c r="C89" s="846"/>
      <c r="D89" s="848"/>
      <c r="E89" s="134"/>
      <c r="F89" s="852"/>
      <c r="G89" s="844"/>
      <c r="H89" s="134"/>
      <c r="I89" s="162"/>
      <c r="J89" s="135"/>
      <c r="K89" s="119"/>
      <c r="L89" s="136"/>
      <c r="M89" s="163"/>
      <c r="N89" s="203"/>
      <c r="O89" s="119"/>
      <c r="P89" s="136"/>
      <c r="Q89" s="163"/>
      <c r="R89" s="163"/>
      <c r="S89" s="163"/>
      <c r="T89" s="233"/>
      <c r="U89" s="250"/>
      <c r="V89" s="164">
        <f>SUM(V83:V88)</f>
        <v>0</v>
      </c>
      <c r="W89" s="203"/>
      <c r="X89" s="180"/>
      <c r="Y89" s="204"/>
      <c r="Z89" s="164">
        <f>SUM(Z83:Z88)</f>
        <v>0</v>
      </c>
      <c r="AA89" s="205"/>
      <c r="AB89" s="164">
        <f t="shared" ref="AB89:AM89" si="27">SUM(AB83:AB88)</f>
        <v>0</v>
      </c>
      <c r="AC89" s="164">
        <f t="shared" si="27"/>
        <v>0</v>
      </c>
      <c r="AD89" s="164">
        <f t="shared" si="27"/>
        <v>0</v>
      </c>
      <c r="AE89" s="164">
        <f t="shared" si="27"/>
        <v>0</v>
      </c>
      <c r="AF89" s="164">
        <f t="shared" si="27"/>
        <v>0</v>
      </c>
      <c r="AG89" s="164">
        <f t="shared" si="27"/>
        <v>0</v>
      </c>
      <c r="AH89" s="164">
        <f t="shared" si="27"/>
        <v>0</v>
      </c>
      <c r="AI89" s="164">
        <f t="shared" si="27"/>
        <v>0</v>
      </c>
      <c r="AJ89" s="164">
        <f t="shared" si="27"/>
        <v>0</v>
      </c>
      <c r="AK89" s="164">
        <f t="shared" si="27"/>
        <v>0</v>
      </c>
      <c r="AL89" s="164">
        <f t="shared" si="27"/>
        <v>0</v>
      </c>
      <c r="AM89" s="164">
        <f t="shared" si="27"/>
        <v>0</v>
      </c>
      <c r="AN89" s="206"/>
    </row>
    <row r="90" spans="2:40" s="172" customFormat="1" ht="8.1" customHeight="1">
      <c r="B90" s="109"/>
      <c r="C90" s="846"/>
      <c r="D90" s="848"/>
      <c r="E90" s="134"/>
      <c r="F90" s="226"/>
      <c r="G90" s="110"/>
      <c r="H90" s="134"/>
      <c r="I90" s="110"/>
      <c r="J90" s="135"/>
      <c r="K90" s="119"/>
      <c r="L90" s="136"/>
      <c r="M90" s="226"/>
      <c r="N90" s="203"/>
      <c r="O90" s="119"/>
      <c r="P90" s="136"/>
      <c r="Q90" s="226"/>
      <c r="R90" s="226"/>
      <c r="S90" s="226"/>
      <c r="T90" s="236"/>
      <c r="U90" s="110"/>
      <c r="V90" s="159"/>
      <c r="W90" s="203"/>
      <c r="X90" s="180"/>
      <c r="Y90" s="204"/>
      <c r="Z90" s="207"/>
      <c r="AA90" s="208"/>
      <c r="AB90" s="207"/>
      <c r="AC90" s="207"/>
      <c r="AD90" s="207"/>
      <c r="AE90" s="207"/>
      <c r="AF90" s="207"/>
      <c r="AG90" s="207"/>
      <c r="AH90" s="207"/>
      <c r="AI90" s="207"/>
      <c r="AJ90" s="207"/>
      <c r="AK90" s="207"/>
      <c r="AL90" s="207"/>
      <c r="AM90" s="207"/>
      <c r="AN90" s="206"/>
    </row>
    <row r="91" spans="2:40" s="172" customFormat="1" ht="14.1" customHeight="1">
      <c r="B91" s="109"/>
      <c r="C91" s="846"/>
      <c r="D91" s="848"/>
      <c r="E91" s="134"/>
      <c r="F91" s="850" t="s">
        <v>164</v>
      </c>
      <c r="G91" s="842"/>
      <c r="H91" s="134"/>
      <c r="I91" s="84"/>
      <c r="J91" s="135"/>
      <c r="K91" s="119"/>
      <c r="L91" s="136"/>
      <c r="M91" s="447"/>
      <c r="N91" s="203"/>
      <c r="O91" s="119"/>
      <c r="P91" s="136"/>
      <c r="Q91" s="447"/>
      <c r="R91" s="447"/>
      <c r="S91" s="447"/>
      <c r="T91" s="509"/>
      <c r="U91" s="250"/>
      <c r="V91" s="156">
        <f t="shared" ref="V91:V96" si="28">+S91*T91</f>
        <v>0</v>
      </c>
      <c r="W91" s="203"/>
      <c r="X91" s="180"/>
      <c r="Y91" s="204"/>
      <c r="Z91" s="187">
        <f t="shared" ref="Z91:Z96" si="29">+SUM(AB91:AM91)</f>
        <v>0</v>
      </c>
      <c r="AA91" s="205"/>
      <c r="AB91" s="510"/>
      <c r="AC91" s="510"/>
      <c r="AD91" s="510"/>
      <c r="AE91" s="510"/>
      <c r="AF91" s="510"/>
      <c r="AG91" s="510"/>
      <c r="AH91" s="510"/>
      <c r="AI91" s="510"/>
      <c r="AJ91" s="510"/>
      <c r="AK91" s="510"/>
      <c r="AL91" s="510"/>
      <c r="AM91" s="510"/>
      <c r="AN91" s="206"/>
    </row>
    <row r="92" spans="2:40" s="172" customFormat="1" ht="14.1" customHeight="1">
      <c r="B92" s="109"/>
      <c r="C92" s="846"/>
      <c r="D92" s="848"/>
      <c r="E92" s="134"/>
      <c r="F92" s="851"/>
      <c r="G92" s="843"/>
      <c r="H92" s="134"/>
      <c r="I92" s="84"/>
      <c r="J92" s="135"/>
      <c r="K92" s="119"/>
      <c r="L92" s="136"/>
      <c r="M92" s="447"/>
      <c r="N92" s="203"/>
      <c r="O92" s="119"/>
      <c r="P92" s="136"/>
      <c r="Q92" s="447"/>
      <c r="R92" s="447"/>
      <c r="S92" s="447"/>
      <c r="T92" s="509"/>
      <c r="U92" s="250"/>
      <c r="V92" s="156">
        <f t="shared" si="28"/>
        <v>0</v>
      </c>
      <c r="W92" s="203"/>
      <c r="X92" s="180"/>
      <c r="Y92" s="204"/>
      <c r="Z92" s="187">
        <f t="shared" si="29"/>
        <v>0</v>
      </c>
      <c r="AA92" s="205"/>
      <c r="AB92" s="510"/>
      <c r="AC92" s="510"/>
      <c r="AD92" s="510"/>
      <c r="AE92" s="510"/>
      <c r="AF92" s="510"/>
      <c r="AG92" s="510"/>
      <c r="AH92" s="510"/>
      <c r="AI92" s="510"/>
      <c r="AJ92" s="510"/>
      <c r="AK92" s="510"/>
      <c r="AL92" s="510"/>
      <c r="AM92" s="510"/>
      <c r="AN92" s="206"/>
    </row>
    <row r="93" spans="2:40" s="172" customFormat="1" ht="14.1" customHeight="1">
      <c r="B93" s="109"/>
      <c r="C93" s="846"/>
      <c r="D93" s="848"/>
      <c r="E93" s="134"/>
      <c r="F93" s="851"/>
      <c r="G93" s="843"/>
      <c r="H93" s="134"/>
      <c r="I93" s="84"/>
      <c r="J93" s="135"/>
      <c r="K93" s="119"/>
      <c r="L93" s="136"/>
      <c r="M93" s="447"/>
      <c r="N93" s="203"/>
      <c r="O93" s="119"/>
      <c r="P93" s="136"/>
      <c r="Q93" s="447"/>
      <c r="R93" s="447"/>
      <c r="S93" s="447"/>
      <c r="T93" s="509"/>
      <c r="U93" s="250"/>
      <c r="V93" s="156">
        <f t="shared" si="28"/>
        <v>0</v>
      </c>
      <c r="W93" s="203"/>
      <c r="X93" s="180"/>
      <c r="Y93" s="204"/>
      <c r="Z93" s="187">
        <f t="shared" si="29"/>
        <v>0</v>
      </c>
      <c r="AA93" s="205"/>
      <c r="AB93" s="510"/>
      <c r="AC93" s="510"/>
      <c r="AD93" s="510"/>
      <c r="AE93" s="510"/>
      <c r="AF93" s="510"/>
      <c r="AG93" s="510"/>
      <c r="AH93" s="510"/>
      <c r="AI93" s="510"/>
      <c r="AJ93" s="510"/>
      <c r="AK93" s="510"/>
      <c r="AL93" s="510"/>
      <c r="AM93" s="510"/>
      <c r="AN93" s="206"/>
    </row>
    <row r="94" spans="2:40" s="172" customFormat="1" ht="14.1" customHeight="1">
      <c r="B94" s="109"/>
      <c r="C94" s="846"/>
      <c r="D94" s="848"/>
      <c r="E94" s="134"/>
      <c r="F94" s="851"/>
      <c r="G94" s="843"/>
      <c r="H94" s="134"/>
      <c r="I94" s="84"/>
      <c r="J94" s="135"/>
      <c r="K94" s="119"/>
      <c r="L94" s="136"/>
      <c r="M94" s="447"/>
      <c r="N94" s="203"/>
      <c r="O94" s="119"/>
      <c r="P94" s="136"/>
      <c r="Q94" s="447"/>
      <c r="R94" s="447"/>
      <c r="S94" s="447"/>
      <c r="T94" s="509"/>
      <c r="U94" s="250"/>
      <c r="V94" s="156">
        <f t="shared" si="28"/>
        <v>0</v>
      </c>
      <c r="W94" s="203"/>
      <c r="X94" s="180"/>
      <c r="Y94" s="204"/>
      <c r="Z94" s="187">
        <f t="shared" si="29"/>
        <v>0</v>
      </c>
      <c r="AA94" s="205"/>
      <c r="AB94" s="510"/>
      <c r="AC94" s="510"/>
      <c r="AD94" s="510"/>
      <c r="AE94" s="510"/>
      <c r="AF94" s="510"/>
      <c r="AG94" s="510"/>
      <c r="AH94" s="510"/>
      <c r="AI94" s="510"/>
      <c r="AJ94" s="510"/>
      <c r="AK94" s="510"/>
      <c r="AL94" s="510"/>
      <c r="AM94" s="510"/>
      <c r="AN94" s="206"/>
    </row>
    <row r="95" spans="2:40" s="172" customFormat="1" ht="14.1" customHeight="1">
      <c r="B95" s="109"/>
      <c r="C95" s="846"/>
      <c r="D95" s="848"/>
      <c r="E95" s="134"/>
      <c r="F95" s="851"/>
      <c r="G95" s="843"/>
      <c r="H95" s="134"/>
      <c r="I95" s="84"/>
      <c r="J95" s="135"/>
      <c r="K95" s="119"/>
      <c r="L95" s="136"/>
      <c r="M95" s="447"/>
      <c r="N95" s="203"/>
      <c r="O95" s="119"/>
      <c r="P95" s="136"/>
      <c r="Q95" s="447"/>
      <c r="R95" s="447"/>
      <c r="S95" s="447"/>
      <c r="T95" s="509"/>
      <c r="U95" s="250"/>
      <c r="V95" s="156">
        <f t="shared" si="28"/>
        <v>0</v>
      </c>
      <c r="W95" s="203"/>
      <c r="X95" s="180"/>
      <c r="Y95" s="204"/>
      <c r="Z95" s="187">
        <f t="shared" si="29"/>
        <v>0</v>
      </c>
      <c r="AA95" s="205"/>
      <c r="AB95" s="510"/>
      <c r="AC95" s="510"/>
      <c r="AD95" s="510"/>
      <c r="AE95" s="510"/>
      <c r="AF95" s="510"/>
      <c r="AG95" s="510"/>
      <c r="AH95" s="510"/>
      <c r="AI95" s="510"/>
      <c r="AJ95" s="510"/>
      <c r="AK95" s="510"/>
      <c r="AL95" s="510"/>
      <c r="AM95" s="510"/>
      <c r="AN95" s="206"/>
    </row>
    <row r="96" spans="2:40" s="172" customFormat="1" ht="14.1" customHeight="1">
      <c r="B96" s="109"/>
      <c r="C96" s="846"/>
      <c r="D96" s="848"/>
      <c r="E96" s="134"/>
      <c r="F96" s="851"/>
      <c r="G96" s="843"/>
      <c r="H96" s="134"/>
      <c r="I96" s="84"/>
      <c r="J96" s="135"/>
      <c r="K96" s="119"/>
      <c r="L96" s="136"/>
      <c r="M96" s="447"/>
      <c r="N96" s="203"/>
      <c r="O96" s="119"/>
      <c r="P96" s="136"/>
      <c r="Q96" s="447"/>
      <c r="R96" s="447"/>
      <c r="S96" s="447"/>
      <c r="T96" s="509"/>
      <c r="U96" s="250"/>
      <c r="V96" s="156">
        <f t="shared" si="28"/>
        <v>0</v>
      </c>
      <c r="W96" s="203"/>
      <c r="X96" s="180"/>
      <c r="Y96" s="204"/>
      <c r="Z96" s="187">
        <f t="shared" si="29"/>
        <v>0</v>
      </c>
      <c r="AA96" s="205"/>
      <c r="AB96" s="510"/>
      <c r="AC96" s="510"/>
      <c r="AD96" s="510"/>
      <c r="AE96" s="510"/>
      <c r="AF96" s="510"/>
      <c r="AG96" s="510"/>
      <c r="AH96" s="510"/>
      <c r="AI96" s="510"/>
      <c r="AJ96" s="510"/>
      <c r="AK96" s="510"/>
      <c r="AL96" s="510"/>
      <c r="AM96" s="510"/>
      <c r="AN96" s="206"/>
    </row>
    <row r="97" spans="2:40" s="172" customFormat="1" ht="14.1" customHeight="1">
      <c r="B97" s="109"/>
      <c r="C97" s="846"/>
      <c r="D97" s="848"/>
      <c r="E97" s="134"/>
      <c r="F97" s="852"/>
      <c r="G97" s="844"/>
      <c r="H97" s="134"/>
      <c r="I97" s="162"/>
      <c r="J97" s="135"/>
      <c r="K97" s="119"/>
      <c r="L97" s="136"/>
      <c r="M97" s="163"/>
      <c r="N97" s="203"/>
      <c r="O97" s="119"/>
      <c r="P97" s="136"/>
      <c r="Q97" s="163"/>
      <c r="R97" s="163"/>
      <c r="S97" s="163"/>
      <c r="T97" s="233"/>
      <c r="U97" s="250"/>
      <c r="V97" s="164">
        <f>SUM(V91:V96)</f>
        <v>0</v>
      </c>
      <c r="W97" s="203"/>
      <c r="X97" s="180"/>
      <c r="Y97" s="204"/>
      <c r="Z97" s="164">
        <f>SUM(Z91:Z96)</f>
        <v>0</v>
      </c>
      <c r="AA97" s="205"/>
      <c r="AB97" s="164">
        <f t="shared" ref="AB97:AM97" si="30">SUM(AB91:AB96)</f>
        <v>0</v>
      </c>
      <c r="AC97" s="164">
        <f t="shared" si="30"/>
        <v>0</v>
      </c>
      <c r="AD97" s="164">
        <f t="shared" si="30"/>
        <v>0</v>
      </c>
      <c r="AE97" s="164">
        <f t="shared" si="30"/>
        <v>0</v>
      </c>
      <c r="AF97" s="164">
        <f t="shared" si="30"/>
        <v>0</v>
      </c>
      <c r="AG97" s="164">
        <f t="shared" si="30"/>
        <v>0</v>
      </c>
      <c r="AH97" s="164">
        <f t="shared" si="30"/>
        <v>0</v>
      </c>
      <c r="AI97" s="164">
        <f t="shared" si="30"/>
        <v>0</v>
      </c>
      <c r="AJ97" s="164">
        <f t="shared" si="30"/>
        <v>0</v>
      </c>
      <c r="AK97" s="164">
        <f t="shared" si="30"/>
        <v>0</v>
      </c>
      <c r="AL97" s="164">
        <f t="shared" si="30"/>
        <v>0</v>
      </c>
      <c r="AM97" s="164">
        <f t="shared" si="30"/>
        <v>0</v>
      </c>
      <c r="AN97" s="206"/>
    </row>
    <row r="98" spans="2:40" s="172" customFormat="1" ht="8.1" customHeight="1">
      <c r="B98" s="109"/>
      <c r="C98" s="846"/>
      <c r="D98" s="848"/>
      <c r="E98" s="134"/>
      <c r="F98" s="226"/>
      <c r="G98" s="110"/>
      <c r="H98" s="134"/>
      <c r="I98" s="110"/>
      <c r="J98" s="135"/>
      <c r="K98" s="119"/>
      <c r="L98" s="136"/>
      <c r="M98" s="226"/>
      <c r="N98" s="203"/>
      <c r="O98" s="119"/>
      <c r="P98" s="136"/>
      <c r="Q98" s="226"/>
      <c r="R98" s="226"/>
      <c r="S98" s="226"/>
      <c r="T98" s="236"/>
      <c r="U98" s="110"/>
      <c r="V98" s="159"/>
      <c r="W98" s="203"/>
      <c r="X98" s="180"/>
      <c r="Y98" s="204"/>
      <c r="Z98" s="207"/>
      <c r="AA98" s="208"/>
      <c r="AB98" s="207"/>
      <c r="AC98" s="207"/>
      <c r="AD98" s="207"/>
      <c r="AE98" s="207"/>
      <c r="AF98" s="207"/>
      <c r="AG98" s="207"/>
      <c r="AH98" s="207"/>
      <c r="AI98" s="207"/>
      <c r="AJ98" s="207"/>
      <c r="AK98" s="207"/>
      <c r="AL98" s="207"/>
      <c r="AM98" s="207"/>
      <c r="AN98" s="206"/>
    </row>
    <row r="99" spans="2:40" s="172" customFormat="1" ht="14.1" customHeight="1">
      <c r="B99" s="109"/>
      <c r="C99" s="846"/>
      <c r="D99" s="848"/>
      <c r="E99" s="134"/>
      <c r="F99" s="850" t="s">
        <v>165</v>
      </c>
      <c r="G99" s="842"/>
      <c r="H99" s="134"/>
      <c r="I99" s="84"/>
      <c r="J99" s="135"/>
      <c r="K99" s="119"/>
      <c r="L99" s="136"/>
      <c r="M99" s="447"/>
      <c r="N99" s="203"/>
      <c r="O99" s="119"/>
      <c r="P99" s="136"/>
      <c r="Q99" s="447"/>
      <c r="R99" s="447"/>
      <c r="S99" s="447"/>
      <c r="T99" s="509"/>
      <c r="U99" s="250"/>
      <c r="V99" s="156">
        <f t="shared" ref="V99:V104" si="31">+S99*T99</f>
        <v>0</v>
      </c>
      <c r="W99" s="203"/>
      <c r="X99" s="180"/>
      <c r="Y99" s="204"/>
      <c r="Z99" s="187">
        <f t="shared" ref="Z99:Z104" si="32">+SUM(AB99:AM99)</f>
        <v>0</v>
      </c>
      <c r="AA99" s="205"/>
      <c r="AB99" s="510"/>
      <c r="AC99" s="510"/>
      <c r="AD99" s="510"/>
      <c r="AE99" s="510"/>
      <c r="AF99" s="510"/>
      <c r="AG99" s="510"/>
      <c r="AH99" s="510"/>
      <c r="AI99" s="510"/>
      <c r="AJ99" s="510"/>
      <c r="AK99" s="510"/>
      <c r="AL99" s="510"/>
      <c r="AM99" s="510"/>
      <c r="AN99" s="206"/>
    </row>
    <row r="100" spans="2:40" s="172" customFormat="1" ht="14.1" customHeight="1">
      <c r="B100" s="109"/>
      <c r="C100" s="846"/>
      <c r="D100" s="848"/>
      <c r="E100" s="134"/>
      <c r="F100" s="851"/>
      <c r="G100" s="843"/>
      <c r="H100" s="134"/>
      <c r="I100" s="84"/>
      <c r="J100" s="135"/>
      <c r="K100" s="119"/>
      <c r="L100" s="136"/>
      <c r="M100" s="447"/>
      <c r="N100" s="203"/>
      <c r="O100" s="119"/>
      <c r="P100" s="136"/>
      <c r="Q100" s="447"/>
      <c r="R100" s="447"/>
      <c r="S100" s="447"/>
      <c r="T100" s="509"/>
      <c r="U100" s="250"/>
      <c r="V100" s="156">
        <f t="shared" si="31"/>
        <v>0</v>
      </c>
      <c r="W100" s="203"/>
      <c r="X100" s="180"/>
      <c r="Y100" s="204"/>
      <c r="Z100" s="187">
        <f t="shared" si="32"/>
        <v>0</v>
      </c>
      <c r="AA100" s="205"/>
      <c r="AB100" s="510"/>
      <c r="AC100" s="510"/>
      <c r="AD100" s="510"/>
      <c r="AE100" s="510"/>
      <c r="AF100" s="510"/>
      <c r="AG100" s="510"/>
      <c r="AH100" s="510"/>
      <c r="AI100" s="510"/>
      <c r="AJ100" s="510"/>
      <c r="AK100" s="510"/>
      <c r="AL100" s="510"/>
      <c r="AM100" s="510"/>
      <c r="AN100" s="206"/>
    </row>
    <row r="101" spans="2:40" s="172" customFormat="1" ht="14.1" customHeight="1">
      <c r="B101" s="109"/>
      <c r="C101" s="846"/>
      <c r="D101" s="848"/>
      <c r="E101" s="134"/>
      <c r="F101" s="851"/>
      <c r="G101" s="843"/>
      <c r="H101" s="134"/>
      <c r="I101" s="84"/>
      <c r="J101" s="135"/>
      <c r="K101" s="119"/>
      <c r="L101" s="136"/>
      <c r="M101" s="447"/>
      <c r="N101" s="203"/>
      <c r="O101" s="119"/>
      <c r="P101" s="136"/>
      <c r="Q101" s="447"/>
      <c r="R101" s="447"/>
      <c r="S101" s="447"/>
      <c r="T101" s="509"/>
      <c r="U101" s="250"/>
      <c r="V101" s="156">
        <f t="shared" si="31"/>
        <v>0</v>
      </c>
      <c r="W101" s="203"/>
      <c r="X101" s="180"/>
      <c r="Y101" s="204"/>
      <c r="Z101" s="187">
        <f t="shared" si="32"/>
        <v>0</v>
      </c>
      <c r="AA101" s="205"/>
      <c r="AB101" s="510"/>
      <c r="AC101" s="510"/>
      <c r="AD101" s="510"/>
      <c r="AE101" s="510"/>
      <c r="AF101" s="510"/>
      <c r="AG101" s="510"/>
      <c r="AH101" s="510"/>
      <c r="AI101" s="510"/>
      <c r="AJ101" s="510"/>
      <c r="AK101" s="510"/>
      <c r="AL101" s="510"/>
      <c r="AM101" s="510"/>
      <c r="AN101" s="206"/>
    </row>
    <row r="102" spans="2:40" s="172" customFormat="1" ht="14.1" customHeight="1">
      <c r="B102" s="109"/>
      <c r="C102" s="846"/>
      <c r="D102" s="848"/>
      <c r="E102" s="134"/>
      <c r="F102" s="851"/>
      <c r="G102" s="843"/>
      <c r="H102" s="134"/>
      <c r="I102" s="84"/>
      <c r="J102" s="135"/>
      <c r="K102" s="119"/>
      <c r="L102" s="136"/>
      <c r="M102" s="447"/>
      <c r="N102" s="203"/>
      <c r="O102" s="119"/>
      <c r="P102" s="136"/>
      <c r="Q102" s="447"/>
      <c r="R102" s="447"/>
      <c r="S102" s="447"/>
      <c r="T102" s="509"/>
      <c r="U102" s="250"/>
      <c r="V102" s="156">
        <f t="shared" si="31"/>
        <v>0</v>
      </c>
      <c r="W102" s="203"/>
      <c r="X102" s="180"/>
      <c r="Y102" s="204"/>
      <c r="Z102" s="187">
        <f t="shared" si="32"/>
        <v>0</v>
      </c>
      <c r="AA102" s="205"/>
      <c r="AB102" s="510"/>
      <c r="AC102" s="510"/>
      <c r="AD102" s="510"/>
      <c r="AE102" s="510"/>
      <c r="AF102" s="510"/>
      <c r="AG102" s="510"/>
      <c r="AH102" s="510"/>
      <c r="AI102" s="510"/>
      <c r="AJ102" s="510"/>
      <c r="AK102" s="510"/>
      <c r="AL102" s="510"/>
      <c r="AM102" s="510"/>
      <c r="AN102" s="206"/>
    </row>
    <row r="103" spans="2:40" s="172" customFormat="1" ht="14.1" customHeight="1">
      <c r="B103" s="109"/>
      <c r="C103" s="846"/>
      <c r="D103" s="848"/>
      <c r="E103" s="134"/>
      <c r="F103" s="851"/>
      <c r="G103" s="843"/>
      <c r="H103" s="134"/>
      <c r="I103" s="84"/>
      <c r="J103" s="135"/>
      <c r="K103" s="119"/>
      <c r="L103" s="136"/>
      <c r="M103" s="447"/>
      <c r="N103" s="203"/>
      <c r="O103" s="119"/>
      <c r="P103" s="136"/>
      <c r="Q103" s="447"/>
      <c r="R103" s="447"/>
      <c r="S103" s="447"/>
      <c r="T103" s="509"/>
      <c r="U103" s="250"/>
      <c r="V103" s="156">
        <f t="shared" si="31"/>
        <v>0</v>
      </c>
      <c r="W103" s="203"/>
      <c r="X103" s="180"/>
      <c r="Y103" s="204"/>
      <c r="Z103" s="187">
        <f t="shared" si="32"/>
        <v>0</v>
      </c>
      <c r="AA103" s="205"/>
      <c r="AB103" s="510"/>
      <c r="AC103" s="510"/>
      <c r="AD103" s="510"/>
      <c r="AE103" s="510"/>
      <c r="AF103" s="510"/>
      <c r="AG103" s="510"/>
      <c r="AH103" s="510"/>
      <c r="AI103" s="510"/>
      <c r="AJ103" s="510"/>
      <c r="AK103" s="510"/>
      <c r="AL103" s="510"/>
      <c r="AM103" s="510"/>
      <c r="AN103" s="206"/>
    </row>
    <row r="104" spans="2:40" s="172" customFormat="1" ht="14.1" customHeight="1">
      <c r="B104" s="109"/>
      <c r="C104" s="846"/>
      <c r="D104" s="848"/>
      <c r="E104" s="134"/>
      <c r="F104" s="851"/>
      <c r="G104" s="843"/>
      <c r="H104" s="134"/>
      <c r="I104" s="84"/>
      <c r="J104" s="135"/>
      <c r="K104" s="119"/>
      <c r="L104" s="136"/>
      <c r="M104" s="447"/>
      <c r="N104" s="203"/>
      <c r="O104" s="119"/>
      <c r="P104" s="136"/>
      <c r="Q104" s="447"/>
      <c r="R104" s="447"/>
      <c r="S104" s="447"/>
      <c r="T104" s="509"/>
      <c r="U104" s="250"/>
      <c r="V104" s="156">
        <f t="shared" si="31"/>
        <v>0</v>
      </c>
      <c r="W104" s="203"/>
      <c r="X104" s="180"/>
      <c r="Y104" s="204"/>
      <c r="Z104" s="187">
        <f t="shared" si="32"/>
        <v>0</v>
      </c>
      <c r="AA104" s="205"/>
      <c r="AB104" s="510"/>
      <c r="AC104" s="510"/>
      <c r="AD104" s="510"/>
      <c r="AE104" s="510"/>
      <c r="AF104" s="510"/>
      <c r="AG104" s="510"/>
      <c r="AH104" s="510"/>
      <c r="AI104" s="510"/>
      <c r="AJ104" s="510"/>
      <c r="AK104" s="510"/>
      <c r="AL104" s="510"/>
      <c r="AM104" s="510"/>
      <c r="AN104" s="206"/>
    </row>
    <row r="105" spans="2:40" s="172" customFormat="1" ht="14.1" customHeight="1">
      <c r="B105" s="109"/>
      <c r="C105" s="846"/>
      <c r="D105" s="848"/>
      <c r="E105" s="134"/>
      <c r="F105" s="852"/>
      <c r="G105" s="844"/>
      <c r="H105" s="134"/>
      <c r="I105" s="162"/>
      <c r="J105" s="135"/>
      <c r="K105" s="119"/>
      <c r="L105" s="136"/>
      <c r="M105" s="163"/>
      <c r="N105" s="203"/>
      <c r="O105" s="119"/>
      <c r="P105" s="136"/>
      <c r="Q105" s="163"/>
      <c r="R105" s="163"/>
      <c r="S105" s="163"/>
      <c r="T105" s="233"/>
      <c r="U105" s="250"/>
      <c r="V105" s="164">
        <f>SUM(V99:V104)</f>
        <v>0</v>
      </c>
      <c r="W105" s="203"/>
      <c r="X105" s="180"/>
      <c r="Y105" s="204"/>
      <c r="Z105" s="164">
        <f>SUM(Z99:Z104)</f>
        <v>0</v>
      </c>
      <c r="AA105" s="205"/>
      <c r="AB105" s="164">
        <f t="shared" ref="AB105:AM105" si="33">SUM(AB99:AB104)</f>
        <v>0</v>
      </c>
      <c r="AC105" s="164">
        <f t="shared" si="33"/>
        <v>0</v>
      </c>
      <c r="AD105" s="164">
        <f t="shared" si="33"/>
        <v>0</v>
      </c>
      <c r="AE105" s="164">
        <f t="shared" si="33"/>
        <v>0</v>
      </c>
      <c r="AF105" s="164">
        <f t="shared" si="33"/>
        <v>0</v>
      </c>
      <c r="AG105" s="164">
        <f t="shared" si="33"/>
        <v>0</v>
      </c>
      <c r="AH105" s="164">
        <f t="shared" si="33"/>
        <v>0</v>
      </c>
      <c r="AI105" s="164">
        <f t="shared" si="33"/>
        <v>0</v>
      </c>
      <c r="AJ105" s="164">
        <f t="shared" si="33"/>
        <v>0</v>
      </c>
      <c r="AK105" s="164">
        <f t="shared" si="33"/>
        <v>0</v>
      </c>
      <c r="AL105" s="164">
        <f t="shared" si="33"/>
        <v>0</v>
      </c>
      <c r="AM105" s="164">
        <f t="shared" si="33"/>
        <v>0</v>
      </c>
      <c r="AN105" s="206"/>
    </row>
    <row r="106" spans="2:40" s="172" customFormat="1" ht="8.1" customHeight="1">
      <c r="B106" s="109"/>
      <c r="C106" s="846"/>
      <c r="D106" s="848"/>
      <c r="E106" s="134"/>
      <c r="F106" s="226"/>
      <c r="G106" s="110"/>
      <c r="H106" s="134"/>
      <c r="I106" s="110"/>
      <c r="J106" s="135"/>
      <c r="K106" s="119"/>
      <c r="L106" s="136"/>
      <c r="M106" s="226"/>
      <c r="N106" s="203"/>
      <c r="O106" s="119"/>
      <c r="P106" s="136"/>
      <c r="Q106" s="226"/>
      <c r="R106" s="226"/>
      <c r="S106" s="226"/>
      <c r="T106" s="236"/>
      <c r="U106" s="110"/>
      <c r="V106" s="159"/>
      <c r="W106" s="203"/>
      <c r="X106" s="180"/>
      <c r="Y106" s="204"/>
      <c r="Z106" s="207"/>
      <c r="AA106" s="208"/>
      <c r="AB106" s="207"/>
      <c r="AC106" s="207"/>
      <c r="AD106" s="207"/>
      <c r="AE106" s="207"/>
      <c r="AF106" s="207"/>
      <c r="AG106" s="207"/>
      <c r="AH106" s="207"/>
      <c r="AI106" s="207"/>
      <c r="AJ106" s="207"/>
      <c r="AK106" s="207"/>
      <c r="AL106" s="207"/>
      <c r="AM106" s="207"/>
      <c r="AN106" s="206"/>
    </row>
    <row r="107" spans="2:40" s="172" customFormat="1" ht="14.1" customHeight="1">
      <c r="B107" s="109"/>
      <c r="C107" s="846"/>
      <c r="D107" s="848"/>
      <c r="E107" s="134"/>
      <c r="F107" s="850" t="s">
        <v>166</v>
      </c>
      <c r="G107" s="842"/>
      <c r="H107" s="134"/>
      <c r="I107" s="84"/>
      <c r="J107" s="135"/>
      <c r="K107" s="119"/>
      <c r="L107" s="136"/>
      <c r="M107" s="447"/>
      <c r="N107" s="203"/>
      <c r="O107" s="119"/>
      <c r="P107" s="136"/>
      <c r="Q107" s="447"/>
      <c r="R107" s="447"/>
      <c r="S107" s="447"/>
      <c r="T107" s="509"/>
      <c r="U107" s="250"/>
      <c r="V107" s="156">
        <f t="shared" ref="V107:V112" si="34">+S107*T107</f>
        <v>0</v>
      </c>
      <c r="W107" s="203"/>
      <c r="X107" s="180"/>
      <c r="Y107" s="204"/>
      <c r="Z107" s="187">
        <f t="shared" ref="Z107:Z112" si="35">+SUM(AB107:AM107)</f>
        <v>0</v>
      </c>
      <c r="AA107" s="205"/>
      <c r="AB107" s="510"/>
      <c r="AC107" s="510"/>
      <c r="AD107" s="510"/>
      <c r="AE107" s="510"/>
      <c r="AF107" s="510"/>
      <c r="AG107" s="510"/>
      <c r="AH107" s="510"/>
      <c r="AI107" s="510"/>
      <c r="AJ107" s="510"/>
      <c r="AK107" s="510"/>
      <c r="AL107" s="510"/>
      <c r="AM107" s="510"/>
      <c r="AN107" s="206"/>
    </row>
    <row r="108" spans="2:40" s="172" customFormat="1" ht="14.1" customHeight="1">
      <c r="B108" s="109"/>
      <c r="C108" s="846"/>
      <c r="D108" s="848"/>
      <c r="E108" s="134"/>
      <c r="F108" s="851"/>
      <c r="G108" s="843"/>
      <c r="H108" s="134"/>
      <c r="I108" s="84"/>
      <c r="J108" s="135"/>
      <c r="K108" s="119"/>
      <c r="L108" s="136"/>
      <c r="M108" s="447"/>
      <c r="N108" s="203"/>
      <c r="O108" s="119"/>
      <c r="P108" s="136"/>
      <c r="Q108" s="447"/>
      <c r="R108" s="447"/>
      <c r="S108" s="447"/>
      <c r="T108" s="509"/>
      <c r="U108" s="250"/>
      <c r="V108" s="156">
        <f t="shared" si="34"/>
        <v>0</v>
      </c>
      <c r="W108" s="203"/>
      <c r="X108" s="180"/>
      <c r="Y108" s="204"/>
      <c r="Z108" s="187">
        <f t="shared" si="35"/>
        <v>0</v>
      </c>
      <c r="AA108" s="205"/>
      <c r="AB108" s="510"/>
      <c r="AC108" s="510"/>
      <c r="AD108" s="510"/>
      <c r="AE108" s="510"/>
      <c r="AF108" s="510"/>
      <c r="AG108" s="510"/>
      <c r="AH108" s="510"/>
      <c r="AI108" s="510"/>
      <c r="AJ108" s="510"/>
      <c r="AK108" s="510"/>
      <c r="AL108" s="510"/>
      <c r="AM108" s="510"/>
      <c r="AN108" s="206"/>
    </row>
    <row r="109" spans="2:40" s="172" customFormat="1" ht="14.1" customHeight="1">
      <c r="B109" s="109"/>
      <c r="C109" s="846"/>
      <c r="D109" s="848"/>
      <c r="E109" s="134"/>
      <c r="F109" s="851"/>
      <c r="G109" s="843"/>
      <c r="H109" s="134"/>
      <c r="I109" s="84"/>
      <c r="J109" s="135"/>
      <c r="K109" s="119"/>
      <c r="L109" s="136"/>
      <c r="M109" s="447"/>
      <c r="N109" s="203"/>
      <c r="O109" s="119"/>
      <c r="P109" s="136"/>
      <c r="Q109" s="447"/>
      <c r="R109" s="447"/>
      <c r="S109" s="447"/>
      <c r="T109" s="509"/>
      <c r="U109" s="250"/>
      <c r="V109" s="156">
        <f t="shared" si="34"/>
        <v>0</v>
      </c>
      <c r="W109" s="203"/>
      <c r="X109" s="180"/>
      <c r="Y109" s="204"/>
      <c r="Z109" s="187">
        <f t="shared" si="35"/>
        <v>0</v>
      </c>
      <c r="AA109" s="205"/>
      <c r="AB109" s="510"/>
      <c r="AC109" s="510"/>
      <c r="AD109" s="510"/>
      <c r="AE109" s="510"/>
      <c r="AF109" s="510"/>
      <c r="AG109" s="510"/>
      <c r="AH109" s="510"/>
      <c r="AI109" s="510"/>
      <c r="AJ109" s="510"/>
      <c r="AK109" s="510"/>
      <c r="AL109" s="510"/>
      <c r="AM109" s="510"/>
      <c r="AN109" s="206"/>
    </row>
    <row r="110" spans="2:40" ht="14.1" customHeight="1">
      <c r="B110" s="109"/>
      <c r="C110" s="846"/>
      <c r="D110" s="848"/>
      <c r="E110" s="134"/>
      <c r="F110" s="851"/>
      <c r="G110" s="843"/>
      <c r="H110" s="134"/>
      <c r="I110" s="84"/>
      <c r="J110" s="135"/>
      <c r="K110" s="119"/>
      <c r="L110" s="136"/>
      <c r="M110" s="447"/>
      <c r="N110" s="203"/>
      <c r="O110" s="119"/>
      <c r="P110" s="136"/>
      <c r="Q110" s="447"/>
      <c r="R110" s="447"/>
      <c r="S110" s="447"/>
      <c r="T110" s="509"/>
      <c r="U110" s="250"/>
      <c r="V110" s="156">
        <f t="shared" si="34"/>
        <v>0</v>
      </c>
      <c r="W110" s="203"/>
      <c r="X110" s="180"/>
      <c r="Y110" s="204"/>
      <c r="Z110" s="187">
        <f t="shared" si="35"/>
        <v>0</v>
      </c>
      <c r="AA110" s="205"/>
      <c r="AB110" s="510"/>
      <c r="AC110" s="510"/>
      <c r="AD110" s="510"/>
      <c r="AE110" s="510"/>
      <c r="AF110" s="510"/>
      <c r="AG110" s="510"/>
      <c r="AH110" s="510"/>
      <c r="AI110" s="510"/>
      <c r="AJ110" s="510"/>
      <c r="AK110" s="510"/>
      <c r="AL110" s="510"/>
      <c r="AM110" s="510"/>
      <c r="AN110" s="206"/>
    </row>
    <row r="111" spans="2:40" ht="14.1" customHeight="1">
      <c r="B111" s="109"/>
      <c r="C111" s="846"/>
      <c r="D111" s="848"/>
      <c r="E111" s="134"/>
      <c r="F111" s="851"/>
      <c r="G111" s="843"/>
      <c r="H111" s="134"/>
      <c r="I111" s="84"/>
      <c r="J111" s="135"/>
      <c r="K111" s="119"/>
      <c r="L111" s="136"/>
      <c r="M111" s="447"/>
      <c r="N111" s="203"/>
      <c r="O111" s="119"/>
      <c r="P111" s="136"/>
      <c r="Q111" s="447"/>
      <c r="R111" s="447"/>
      <c r="S111" s="447"/>
      <c r="T111" s="509"/>
      <c r="U111" s="250"/>
      <c r="V111" s="156">
        <f t="shared" si="34"/>
        <v>0</v>
      </c>
      <c r="W111" s="203"/>
      <c r="X111" s="180"/>
      <c r="Y111" s="204"/>
      <c r="Z111" s="187">
        <f t="shared" si="35"/>
        <v>0</v>
      </c>
      <c r="AA111" s="205"/>
      <c r="AB111" s="510"/>
      <c r="AC111" s="510"/>
      <c r="AD111" s="510"/>
      <c r="AE111" s="510"/>
      <c r="AF111" s="510"/>
      <c r="AG111" s="510"/>
      <c r="AH111" s="510"/>
      <c r="AI111" s="510"/>
      <c r="AJ111" s="510"/>
      <c r="AK111" s="510"/>
      <c r="AL111" s="510"/>
      <c r="AM111" s="510"/>
      <c r="AN111" s="206"/>
    </row>
    <row r="112" spans="2:40" ht="14.1" customHeight="1">
      <c r="B112" s="109"/>
      <c r="C112" s="846"/>
      <c r="D112" s="848"/>
      <c r="E112" s="134"/>
      <c r="F112" s="851"/>
      <c r="G112" s="843"/>
      <c r="H112" s="134"/>
      <c r="I112" s="84"/>
      <c r="J112" s="135"/>
      <c r="K112" s="119"/>
      <c r="L112" s="136"/>
      <c r="M112" s="447"/>
      <c r="N112" s="203"/>
      <c r="O112" s="119"/>
      <c r="P112" s="136"/>
      <c r="Q112" s="447"/>
      <c r="R112" s="447"/>
      <c r="S112" s="447"/>
      <c r="T112" s="509"/>
      <c r="U112" s="250"/>
      <c r="V112" s="156">
        <f t="shared" si="34"/>
        <v>0</v>
      </c>
      <c r="W112" s="203"/>
      <c r="X112" s="180"/>
      <c r="Y112" s="204"/>
      <c r="Z112" s="187">
        <f t="shared" si="35"/>
        <v>0</v>
      </c>
      <c r="AA112" s="205"/>
      <c r="AB112" s="510"/>
      <c r="AC112" s="510"/>
      <c r="AD112" s="510"/>
      <c r="AE112" s="510"/>
      <c r="AF112" s="510"/>
      <c r="AG112" s="510"/>
      <c r="AH112" s="510"/>
      <c r="AI112" s="510"/>
      <c r="AJ112" s="510"/>
      <c r="AK112" s="510"/>
      <c r="AL112" s="510"/>
      <c r="AM112" s="510"/>
      <c r="AN112" s="206"/>
    </row>
    <row r="113" spans="2:40" ht="14.1" customHeight="1">
      <c r="B113" s="109"/>
      <c r="C113" s="847"/>
      <c r="D113" s="849"/>
      <c r="E113" s="134"/>
      <c r="F113" s="852"/>
      <c r="G113" s="844"/>
      <c r="H113" s="134"/>
      <c r="I113" s="162"/>
      <c r="J113" s="135"/>
      <c r="K113" s="119"/>
      <c r="L113" s="136"/>
      <c r="M113" s="163"/>
      <c r="N113" s="203"/>
      <c r="O113" s="119"/>
      <c r="P113" s="136"/>
      <c r="Q113" s="163"/>
      <c r="R113" s="163"/>
      <c r="S113" s="163"/>
      <c r="T113" s="233"/>
      <c r="U113" s="250"/>
      <c r="V113" s="164">
        <f>SUM(V107:V112)</f>
        <v>0</v>
      </c>
      <c r="W113" s="203"/>
      <c r="X113" s="180"/>
      <c r="Y113" s="204"/>
      <c r="Z113" s="164">
        <f>SUM(Z107:Z112)</f>
        <v>0</v>
      </c>
      <c r="AA113" s="205"/>
      <c r="AB113" s="164">
        <f t="shared" ref="AB113:AM113" si="36">SUM(AB107:AB112)</f>
        <v>0</v>
      </c>
      <c r="AC113" s="164">
        <f t="shared" si="36"/>
        <v>0</v>
      </c>
      <c r="AD113" s="164">
        <f t="shared" si="36"/>
        <v>0</v>
      </c>
      <c r="AE113" s="164">
        <f t="shared" si="36"/>
        <v>0</v>
      </c>
      <c r="AF113" s="164">
        <f t="shared" si="36"/>
        <v>0</v>
      </c>
      <c r="AG113" s="164">
        <f t="shared" si="36"/>
        <v>0</v>
      </c>
      <c r="AH113" s="164">
        <f t="shared" si="36"/>
        <v>0</v>
      </c>
      <c r="AI113" s="164">
        <f t="shared" si="36"/>
        <v>0</v>
      </c>
      <c r="AJ113" s="164">
        <f t="shared" si="36"/>
        <v>0</v>
      </c>
      <c r="AK113" s="164">
        <f t="shared" si="36"/>
        <v>0</v>
      </c>
      <c r="AL113" s="164">
        <f t="shared" si="36"/>
        <v>0</v>
      </c>
      <c r="AM113" s="164">
        <f t="shared" si="36"/>
        <v>0</v>
      </c>
      <c r="AN113" s="206"/>
    </row>
    <row r="114" spans="2:40" ht="14.1" customHeight="1">
      <c r="B114" s="109"/>
      <c r="C114" s="359"/>
      <c r="D114" s="248"/>
      <c r="E114" s="134"/>
      <c r="F114" s="368"/>
      <c r="G114" s="249"/>
      <c r="H114" s="134"/>
      <c r="I114" s="250"/>
      <c r="J114" s="135"/>
      <c r="K114" s="119"/>
      <c r="L114" s="136"/>
      <c r="M114" s="255"/>
      <c r="N114" s="203"/>
      <c r="O114" s="119"/>
      <c r="P114" s="136"/>
      <c r="Q114" s="255"/>
      <c r="R114" s="255"/>
      <c r="S114" s="255"/>
      <c r="T114" s="256"/>
      <c r="U114" s="250"/>
      <c r="V114" s="257"/>
      <c r="W114" s="203"/>
      <c r="X114" s="180"/>
      <c r="Y114" s="204"/>
      <c r="Z114" s="207"/>
      <c r="AA114" s="208"/>
      <c r="AB114" s="207"/>
      <c r="AC114" s="207"/>
      <c r="AD114" s="207"/>
      <c r="AE114" s="207"/>
      <c r="AF114" s="207"/>
      <c r="AG114" s="207"/>
      <c r="AH114" s="207"/>
      <c r="AI114" s="207"/>
      <c r="AJ114" s="207"/>
      <c r="AK114" s="207"/>
      <c r="AL114" s="207"/>
      <c r="AM114" s="207"/>
      <c r="AN114" s="206"/>
    </row>
    <row r="115" spans="2:40" ht="14.1" customHeight="1">
      <c r="B115" s="109"/>
      <c r="C115" s="359"/>
      <c r="D115" s="248"/>
      <c r="E115" s="134"/>
      <c r="F115" s="368"/>
      <c r="G115" s="249"/>
      <c r="H115" s="134"/>
      <c r="I115" s="250"/>
      <c r="J115" s="135"/>
      <c r="K115" s="119"/>
      <c r="L115" s="136"/>
      <c r="M115" s="255"/>
      <c r="N115" s="203"/>
      <c r="O115" s="119"/>
      <c r="P115" s="136"/>
      <c r="Q115" s="255"/>
      <c r="R115" s="255"/>
      <c r="S115" s="255"/>
      <c r="T115" s="256"/>
      <c r="U115" s="250"/>
      <c r="V115" s="257"/>
      <c r="W115" s="203"/>
      <c r="X115" s="180"/>
      <c r="Y115" s="204"/>
      <c r="Z115" s="207"/>
      <c r="AA115" s="208"/>
      <c r="AB115" s="207"/>
      <c r="AC115" s="207"/>
      <c r="AD115" s="207"/>
      <c r="AE115" s="207"/>
      <c r="AF115" s="207"/>
      <c r="AG115" s="207"/>
      <c r="AH115" s="207"/>
      <c r="AI115" s="207"/>
      <c r="AJ115" s="207"/>
      <c r="AK115" s="207"/>
      <c r="AL115" s="207"/>
      <c r="AM115" s="207"/>
      <c r="AN115" s="206"/>
    </row>
    <row r="116" spans="2:40" ht="14.1" customHeight="1" thickBot="1">
      <c r="B116" s="109"/>
      <c r="C116" s="359"/>
      <c r="D116" s="248"/>
      <c r="E116" s="134"/>
      <c r="F116" s="368"/>
      <c r="G116" s="249"/>
      <c r="H116" s="134"/>
      <c r="I116" s="250"/>
      <c r="J116" s="135"/>
      <c r="K116" s="119"/>
      <c r="L116" s="136"/>
      <c r="M116" s="255"/>
      <c r="N116" s="203"/>
      <c r="O116" s="119"/>
      <c r="P116" s="136"/>
      <c r="Q116" s="255"/>
      <c r="R116" s="255"/>
      <c r="S116" s="255"/>
      <c r="T116" s="256"/>
      <c r="U116" s="250"/>
      <c r="V116" s="244">
        <f>+V73+V81+V89+V97+V105+V113</f>
        <v>0</v>
      </c>
      <c r="W116" s="203"/>
      <c r="X116" s="180"/>
      <c r="Y116" s="204"/>
      <c r="Z116" s="244">
        <f>+Z73+Z81+Z89+Z97+Z105+Z113</f>
        <v>0</v>
      </c>
      <c r="AA116" s="205"/>
      <c r="AB116" s="244">
        <f t="shared" ref="AB116:AM116" si="37">+AB73+AB81+AB89+AB97+AB105+AB113</f>
        <v>0</v>
      </c>
      <c r="AC116" s="244">
        <f t="shared" si="37"/>
        <v>0</v>
      </c>
      <c r="AD116" s="244">
        <f t="shared" si="37"/>
        <v>0</v>
      </c>
      <c r="AE116" s="244">
        <f t="shared" si="37"/>
        <v>0</v>
      </c>
      <c r="AF116" s="244">
        <f t="shared" si="37"/>
        <v>0</v>
      </c>
      <c r="AG116" s="244">
        <f t="shared" si="37"/>
        <v>0</v>
      </c>
      <c r="AH116" s="244">
        <f t="shared" si="37"/>
        <v>0</v>
      </c>
      <c r="AI116" s="244">
        <f t="shared" si="37"/>
        <v>0</v>
      </c>
      <c r="AJ116" s="244">
        <f t="shared" si="37"/>
        <v>0</v>
      </c>
      <c r="AK116" s="244">
        <f t="shared" si="37"/>
        <v>0</v>
      </c>
      <c r="AL116" s="244">
        <f t="shared" si="37"/>
        <v>0</v>
      </c>
      <c r="AM116" s="244">
        <f t="shared" si="37"/>
        <v>0</v>
      </c>
      <c r="AN116" s="206"/>
    </row>
    <row r="117" spans="2:40" s="16" customFormat="1" ht="14.1" customHeight="1" thickBot="1">
      <c r="B117" s="247"/>
      <c r="C117" s="360"/>
      <c r="D117" s="111"/>
      <c r="E117" s="137"/>
      <c r="F117" s="258"/>
      <c r="G117" s="251"/>
      <c r="H117" s="137"/>
      <c r="I117" s="251"/>
      <c r="J117" s="139"/>
      <c r="K117" s="119"/>
      <c r="L117" s="138"/>
      <c r="M117" s="258"/>
      <c r="N117" s="212"/>
      <c r="O117" s="119"/>
      <c r="P117" s="138"/>
      <c r="Q117" s="258"/>
      <c r="R117" s="258"/>
      <c r="S117" s="258"/>
      <c r="T117" s="259"/>
      <c r="U117" s="251"/>
      <c r="V117" s="260"/>
      <c r="W117" s="212"/>
      <c r="X117" s="180"/>
      <c r="Y117" s="210"/>
      <c r="Z117" s="211"/>
      <c r="AA117" s="213"/>
      <c r="AB117" s="211"/>
      <c r="AC117" s="211"/>
      <c r="AD117" s="211"/>
      <c r="AE117" s="211"/>
      <c r="AF117" s="211"/>
      <c r="AG117" s="211"/>
      <c r="AH117" s="211"/>
      <c r="AI117" s="211"/>
      <c r="AJ117" s="211"/>
      <c r="AK117" s="211"/>
      <c r="AL117" s="211"/>
      <c r="AM117" s="211"/>
      <c r="AN117" s="214"/>
    </row>
    <row r="118" spans="2:40" ht="14.1" customHeight="1">
      <c r="C118" s="361"/>
      <c r="F118" s="227"/>
    </row>
    <row r="119" spans="2:40" ht="14.1" customHeight="1">
      <c r="C119" s="361"/>
      <c r="F119" s="227"/>
    </row>
    <row r="120" spans="2:40" ht="14.1" customHeight="1" thickBot="1">
      <c r="C120" s="361"/>
      <c r="F120" s="227"/>
    </row>
    <row r="121" spans="2:40" ht="14.1" customHeight="1">
      <c r="B121" s="262"/>
      <c r="C121" s="270"/>
      <c r="D121" s="112"/>
      <c r="E121" s="140"/>
      <c r="F121" s="270"/>
      <c r="G121" s="261"/>
      <c r="H121" s="140"/>
      <c r="I121" s="261"/>
      <c r="J121" s="141"/>
      <c r="K121" s="119"/>
      <c r="L121" s="269"/>
      <c r="M121" s="270"/>
      <c r="N121" s="217"/>
      <c r="O121" s="119"/>
      <c r="P121" s="269"/>
      <c r="Q121" s="270"/>
      <c r="R121" s="270"/>
      <c r="S121" s="270"/>
      <c r="T121" s="271"/>
      <c r="U121" s="261"/>
      <c r="V121" s="272"/>
      <c r="W121" s="217"/>
      <c r="X121" s="180"/>
      <c r="Y121" s="283"/>
      <c r="Z121" s="287"/>
      <c r="AA121" s="288"/>
      <c r="AB121" s="287"/>
      <c r="AC121" s="287"/>
      <c r="AD121" s="287"/>
      <c r="AE121" s="287"/>
      <c r="AF121" s="287"/>
      <c r="AG121" s="287"/>
      <c r="AH121" s="287"/>
      <c r="AI121" s="287"/>
      <c r="AJ121" s="287"/>
      <c r="AK121" s="287"/>
      <c r="AL121" s="287"/>
      <c r="AM121" s="287"/>
      <c r="AN121" s="289"/>
    </row>
    <row r="122" spans="2:40" ht="14.1" customHeight="1">
      <c r="B122" s="113"/>
      <c r="C122" s="845">
        <v>2.2999999999999998</v>
      </c>
      <c r="D122" s="842"/>
      <c r="E122" s="142"/>
      <c r="F122" s="850" t="s">
        <v>167</v>
      </c>
      <c r="G122" s="842"/>
      <c r="H122" s="142"/>
      <c r="I122" s="84"/>
      <c r="J122" s="143"/>
      <c r="K122" s="119"/>
      <c r="L122" s="273"/>
      <c r="M122" s="447"/>
      <c r="N122" s="218"/>
      <c r="O122" s="119"/>
      <c r="P122" s="273"/>
      <c r="Q122" s="447"/>
      <c r="R122" s="447"/>
      <c r="S122" s="447"/>
      <c r="T122" s="509"/>
      <c r="U122" s="267"/>
      <c r="V122" s="156">
        <f t="shared" ref="V122:V127" si="38">+S122*T122</f>
        <v>0</v>
      </c>
      <c r="W122" s="218"/>
      <c r="X122" s="180"/>
      <c r="Y122" s="284"/>
      <c r="Z122" s="187">
        <f t="shared" ref="Z122:Z127" si="39">+SUM(AB122:AM122)</f>
        <v>0</v>
      </c>
      <c r="AA122" s="294"/>
      <c r="AB122" s="510"/>
      <c r="AC122" s="510"/>
      <c r="AD122" s="510"/>
      <c r="AE122" s="510"/>
      <c r="AF122" s="510"/>
      <c r="AG122" s="510"/>
      <c r="AH122" s="510"/>
      <c r="AI122" s="510"/>
      <c r="AJ122" s="510"/>
      <c r="AK122" s="510"/>
      <c r="AL122" s="510"/>
      <c r="AM122" s="510"/>
      <c r="AN122" s="291"/>
    </row>
    <row r="123" spans="2:40" ht="14.1" customHeight="1">
      <c r="B123" s="113"/>
      <c r="C123" s="846"/>
      <c r="D123" s="848"/>
      <c r="E123" s="142"/>
      <c r="F123" s="851"/>
      <c r="G123" s="843"/>
      <c r="H123" s="142"/>
      <c r="I123" s="84"/>
      <c r="J123" s="143"/>
      <c r="K123" s="119"/>
      <c r="L123" s="273"/>
      <c r="M123" s="447"/>
      <c r="N123" s="218"/>
      <c r="O123" s="119"/>
      <c r="P123" s="273"/>
      <c r="Q123" s="447"/>
      <c r="R123" s="447"/>
      <c r="S123" s="447"/>
      <c r="T123" s="509"/>
      <c r="U123" s="267"/>
      <c r="V123" s="156">
        <f t="shared" si="38"/>
        <v>0</v>
      </c>
      <c r="W123" s="218"/>
      <c r="X123" s="180"/>
      <c r="Y123" s="284"/>
      <c r="Z123" s="187">
        <f t="shared" si="39"/>
        <v>0</v>
      </c>
      <c r="AA123" s="294"/>
      <c r="AB123" s="510"/>
      <c r="AC123" s="510"/>
      <c r="AD123" s="510"/>
      <c r="AE123" s="510"/>
      <c r="AF123" s="510"/>
      <c r="AG123" s="510"/>
      <c r="AH123" s="510"/>
      <c r="AI123" s="510"/>
      <c r="AJ123" s="510"/>
      <c r="AK123" s="510"/>
      <c r="AL123" s="510"/>
      <c r="AM123" s="510"/>
      <c r="AN123" s="291"/>
    </row>
    <row r="124" spans="2:40" ht="14.1" customHeight="1">
      <c r="B124" s="113"/>
      <c r="C124" s="846"/>
      <c r="D124" s="848"/>
      <c r="E124" s="142"/>
      <c r="F124" s="851"/>
      <c r="G124" s="843"/>
      <c r="H124" s="142"/>
      <c r="I124" s="84"/>
      <c r="J124" s="143"/>
      <c r="K124" s="119"/>
      <c r="L124" s="273"/>
      <c r="M124" s="447"/>
      <c r="N124" s="218"/>
      <c r="O124" s="119"/>
      <c r="P124" s="273"/>
      <c r="Q124" s="447"/>
      <c r="R124" s="447"/>
      <c r="S124" s="447"/>
      <c r="T124" s="509"/>
      <c r="U124" s="267"/>
      <c r="V124" s="156">
        <f t="shared" si="38"/>
        <v>0</v>
      </c>
      <c r="W124" s="218"/>
      <c r="X124" s="180"/>
      <c r="Y124" s="284"/>
      <c r="Z124" s="187">
        <f t="shared" si="39"/>
        <v>0</v>
      </c>
      <c r="AA124" s="294"/>
      <c r="AB124" s="510"/>
      <c r="AC124" s="510"/>
      <c r="AD124" s="510"/>
      <c r="AE124" s="510"/>
      <c r="AF124" s="510"/>
      <c r="AG124" s="510"/>
      <c r="AH124" s="510"/>
      <c r="AI124" s="510"/>
      <c r="AJ124" s="510"/>
      <c r="AK124" s="510"/>
      <c r="AL124" s="510"/>
      <c r="AM124" s="510"/>
      <c r="AN124" s="291"/>
    </row>
    <row r="125" spans="2:40" ht="14.1" customHeight="1">
      <c r="B125" s="113"/>
      <c r="C125" s="846"/>
      <c r="D125" s="848"/>
      <c r="E125" s="142"/>
      <c r="F125" s="851"/>
      <c r="G125" s="843"/>
      <c r="H125" s="142"/>
      <c r="I125" s="84"/>
      <c r="J125" s="143"/>
      <c r="K125" s="119"/>
      <c r="L125" s="273"/>
      <c r="M125" s="447"/>
      <c r="N125" s="218"/>
      <c r="O125" s="119"/>
      <c r="P125" s="273"/>
      <c r="Q125" s="447"/>
      <c r="R125" s="447"/>
      <c r="S125" s="447"/>
      <c r="T125" s="509"/>
      <c r="U125" s="267"/>
      <c r="V125" s="156">
        <f t="shared" si="38"/>
        <v>0</v>
      </c>
      <c r="W125" s="218"/>
      <c r="X125" s="180"/>
      <c r="Y125" s="284"/>
      <c r="Z125" s="187">
        <f t="shared" si="39"/>
        <v>0</v>
      </c>
      <c r="AA125" s="294"/>
      <c r="AB125" s="510"/>
      <c r="AC125" s="510"/>
      <c r="AD125" s="510"/>
      <c r="AE125" s="510"/>
      <c r="AF125" s="510"/>
      <c r="AG125" s="510"/>
      <c r="AH125" s="510"/>
      <c r="AI125" s="510"/>
      <c r="AJ125" s="510"/>
      <c r="AK125" s="510"/>
      <c r="AL125" s="510"/>
      <c r="AM125" s="510"/>
      <c r="AN125" s="291"/>
    </row>
    <row r="126" spans="2:40" ht="14.1" customHeight="1">
      <c r="B126" s="113"/>
      <c r="C126" s="846"/>
      <c r="D126" s="848"/>
      <c r="E126" s="142"/>
      <c r="F126" s="851"/>
      <c r="G126" s="843"/>
      <c r="H126" s="142"/>
      <c r="I126" s="84"/>
      <c r="J126" s="143"/>
      <c r="K126" s="119"/>
      <c r="L126" s="273"/>
      <c r="M126" s="447"/>
      <c r="N126" s="218"/>
      <c r="O126" s="119"/>
      <c r="P126" s="273"/>
      <c r="Q126" s="447"/>
      <c r="R126" s="447"/>
      <c r="S126" s="447"/>
      <c r="T126" s="509"/>
      <c r="U126" s="267"/>
      <c r="V126" s="156">
        <f t="shared" si="38"/>
        <v>0</v>
      </c>
      <c r="W126" s="218"/>
      <c r="X126" s="180"/>
      <c r="Y126" s="284"/>
      <c r="Z126" s="187">
        <f t="shared" si="39"/>
        <v>0</v>
      </c>
      <c r="AA126" s="294"/>
      <c r="AB126" s="510"/>
      <c r="AC126" s="510"/>
      <c r="AD126" s="510"/>
      <c r="AE126" s="510"/>
      <c r="AF126" s="510"/>
      <c r="AG126" s="510"/>
      <c r="AH126" s="510"/>
      <c r="AI126" s="510"/>
      <c r="AJ126" s="510"/>
      <c r="AK126" s="510"/>
      <c r="AL126" s="510"/>
      <c r="AM126" s="510"/>
      <c r="AN126" s="291"/>
    </row>
    <row r="127" spans="2:40" ht="14.1" customHeight="1">
      <c r="B127" s="113"/>
      <c r="C127" s="846"/>
      <c r="D127" s="848"/>
      <c r="E127" s="142"/>
      <c r="F127" s="851"/>
      <c r="G127" s="843"/>
      <c r="H127" s="142"/>
      <c r="I127" s="84"/>
      <c r="J127" s="143"/>
      <c r="K127" s="119"/>
      <c r="L127" s="273"/>
      <c r="M127" s="447"/>
      <c r="N127" s="218"/>
      <c r="O127" s="119"/>
      <c r="P127" s="273"/>
      <c r="Q127" s="447"/>
      <c r="R127" s="447"/>
      <c r="S127" s="447"/>
      <c r="T127" s="509"/>
      <c r="U127" s="267"/>
      <c r="V127" s="156">
        <f t="shared" si="38"/>
        <v>0</v>
      </c>
      <c r="W127" s="218"/>
      <c r="X127" s="180"/>
      <c r="Y127" s="284"/>
      <c r="Z127" s="187">
        <f t="shared" si="39"/>
        <v>0</v>
      </c>
      <c r="AA127" s="294"/>
      <c r="AB127" s="510"/>
      <c r="AC127" s="510"/>
      <c r="AD127" s="510"/>
      <c r="AE127" s="510"/>
      <c r="AF127" s="510"/>
      <c r="AG127" s="510"/>
      <c r="AH127" s="510"/>
      <c r="AI127" s="510"/>
      <c r="AJ127" s="510"/>
      <c r="AK127" s="510"/>
      <c r="AL127" s="510"/>
      <c r="AM127" s="510"/>
      <c r="AN127" s="291"/>
    </row>
    <row r="128" spans="2:40" ht="14.1" customHeight="1">
      <c r="B128" s="113"/>
      <c r="C128" s="846"/>
      <c r="D128" s="848"/>
      <c r="E128" s="142"/>
      <c r="F128" s="852"/>
      <c r="G128" s="844"/>
      <c r="H128" s="142"/>
      <c r="I128" s="162"/>
      <c r="J128" s="143"/>
      <c r="K128" s="119"/>
      <c r="L128" s="273"/>
      <c r="M128" s="163"/>
      <c r="N128" s="218"/>
      <c r="O128" s="119"/>
      <c r="P128" s="273"/>
      <c r="Q128" s="163"/>
      <c r="R128" s="163"/>
      <c r="S128" s="163"/>
      <c r="T128" s="233"/>
      <c r="U128" s="267"/>
      <c r="V128" s="164">
        <f>SUM(V122:V127)</f>
        <v>0</v>
      </c>
      <c r="W128" s="218"/>
      <c r="X128" s="180"/>
      <c r="Y128" s="284"/>
      <c r="Z128" s="164">
        <f>SUM(Z122:Z127)</f>
        <v>0</v>
      </c>
      <c r="AA128" s="294"/>
      <c r="AB128" s="164">
        <f t="shared" ref="AB128:AM128" si="40">SUM(AB122:AB127)</f>
        <v>0</v>
      </c>
      <c r="AC128" s="164">
        <f t="shared" si="40"/>
        <v>0</v>
      </c>
      <c r="AD128" s="164">
        <f t="shared" si="40"/>
        <v>0</v>
      </c>
      <c r="AE128" s="164">
        <f t="shared" si="40"/>
        <v>0</v>
      </c>
      <c r="AF128" s="164">
        <f t="shared" si="40"/>
        <v>0</v>
      </c>
      <c r="AG128" s="164">
        <f t="shared" si="40"/>
        <v>0</v>
      </c>
      <c r="AH128" s="164">
        <f t="shared" si="40"/>
        <v>0</v>
      </c>
      <c r="AI128" s="164">
        <f t="shared" si="40"/>
        <v>0</v>
      </c>
      <c r="AJ128" s="164">
        <f t="shared" si="40"/>
        <v>0</v>
      </c>
      <c r="AK128" s="164">
        <f t="shared" si="40"/>
        <v>0</v>
      </c>
      <c r="AL128" s="164">
        <f t="shared" si="40"/>
        <v>0</v>
      </c>
      <c r="AM128" s="164">
        <f t="shared" si="40"/>
        <v>0</v>
      </c>
      <c r="AN128" s="291"/>
    </row>
    <row r="129" spans="2:40" ht="8.1" customHeight="1">
      <c r="B129" s="113"/>
      <c r="C129" s="846"/>
      <c r="D129" s="848"/>
      <c r="E129" s="142"/>
      <c r="F129" s="228"/>
      <c r="G129" s="114"/>
      <c r="H129" s="142"/>
      <c r="I129" s="114"/>
      <c r="J129" s="143"/>
      <c r="K129" s="119"/>
      <c r="L129" s="273"/>
      <c r="M129" s="228"/>
      <c r="N129" s="218"/>
      <c r="O129" s="119"/>
      <c r="P129" s="273"/>
      <c r="Q129" s="228"/>
      <c r="R129" s="228"/>
      <c r="S129" s="228"/>
      <c r="T129" s="238"/>
      <c r="U129" s="114"/>
      <c r="V129" s="161"/>
      <c r="W129" s="218"/>
      <c r="X129" s="180"/>
      <c r="Y129" s="284"/>
      <c r="Z129" s="286"/>
      <c r="AA129" s="290"/>
      <c r="AB129" s="286"/>
      <c r="AC129" s="286"/>
      <c r="AD129" s="286"/>
      <c r="AE129" s="286"/>
      <c r="AF129" s="286"/>
      <c r="AG129" s="286"/>
      <c r="AH129" s="286"/>
      <c r="AI129" s="286"/>
      <c r="AJ129" s="286"/>
      <c r="AK129" s="286"/>
      <c r="AL129" s="286"/>
      <c r="AM129" s="286"/>
      <c r="AN129" s="291"/>
    </row>
    <row r="130" spans="2:40" ht="14.1" customHeight="1">
      <c r="B130" s="113"/>
      <c r="C130" s="846"/>
      <c r="D130" s="848"/>
      <c r="E130" s="142"/>
      <c r="F130" s="850" t="s">
        <v>168</v>
      </c>
      <c r="G130" s="842"/>
      <c r="H130" s="142"/>
      <c r="I130" s="84"/>
      <c r="J130" s="143"/>
      <c r="K130" s="119"/>
      <c r="L130" s="273"/>
      <c r="M130" s="447"/>
      <c r="N130" s="218"/>
      <c r="O130" s="119"/>
      <c r="P130" s="273"/>
      <c r="Q130" s="447"/>
      <c r="R130" s="447"/>
      <c r="S130" s="447"/>
      <c r="T130" s="509"/>
      <c r="U130" s="267"/>
      <c r="V130" s="156">
        <f t="shared" ref="V130:V135" si="41">+S130*T130</f>
        <v>0</v>
      </c>
      <c r="W130" s="218"/>
      <c r="X130" s="180"/>
      <c r="Y130" s="284"/>
      <c r="Z130" s="187">
        <f t="shared" ref="Z130:Z135" si="42">+SUM(AB130:AM130)</f>
        <v>0</v>
      </c>
      <c r="AA130" s="294"/>
      <c r="AB130" s="510"/>
      <c r="AC130" s="510"/>
      <c r="AD130" s="510"/>
      <c r="AE130" s="510"/>
      <c r="AF130" s="510"/>
      <c r="AG130" s="510"/>
      <c r="AH130" s="510"/>
      <c r="AI130" s="510"/>
      <c r="AJ130" s="510"/>
      <c r="AK130" s="510"/>
      <c r="AL130" s="510"/>
      <c r="AM130" s="510"/>
      <c r="AN130" s="291"/>
    </row>
    <row r="131" spans="2:40" ht="14.1" customHeight="1">
      <c r="B131" s="113"/>
      <c r="C131" s="846"/>
      <c r="D131" s="848"/>
      <c r="E131" s="142"/>
      <c r="F131" s="851"/>
      <c r="G131" s="843"/>
      <c r="H131" s="142"/>
      <c r="I131" s="84"/>
      <c r="J131" s="143"/>
      <c r="K131" s="119"/>
      <c r="L131" s="273"/>
      <c r="M131" s="447"/>
      <c r="N131" s="218"/>
      <c r="O131" s="119"/>
      <c r="P131" s="273"/>
      <c r="Q131" s="447"/>
      <c r="R131" s="447"/>
      <c r="S131" s="447"/>
      <c r="T131" s="509"/>
      <c r="U131" s="267"/>
      <c r="V131" s="156">
        <f t="shared" si="41"/>
        <v>0</v>
      </c>
      <c r="W131" s="218"/>
      <c r="X131" s="180"/>
      <c r="Y131" s="284"/>
      <c r="Z131" s="187">
        <f t="shared" si="42"/>
        <v>0</v>
      </c>
      <c r="AA131" s="294"/>
      <c r="AB131" s="510"/>
      <c r="AC131" s="510"/>
      <c r="AD131" s="510"/>
      <c r="AE131" s="510"/>
      <c r="AF131" s="510"/>
      <c r="AG131" s="510"/>
      <c r="AH131" s="510"/>
      <c r="AI131" s="510"/>
      <c r="AJ131" s="510"/>
      <c r="AK131" s="510"/>
      <c r="AL131" s="510"/>
      <c r="AM131" s="510"/>
      <c r="AN131" s="291"/>
    </row>
    <row r="132" spans="2:40" ht="14.1" customHeight="1">
      <c r="B132" s="113"/>
      <c r="C132" s="846"/>
      <c r="D132" s="848"/>
      <c r="E132" s="142"/>
      <c r="F132" s="851"/>
      <c r="G132" s="843"/>
      <c r="H132" s="142"/>
      <c r="I132" s="84"/>
      <c r="J132" s="143"/>
      <c r="K132" s="119"/>
      <c r="L132" s="273"/>
      <c r="M132" s="447"/>
      <c r="N132" s="218"/>
      <c r="O132" s="119"/>
      <c r="P132" s="273"/>
      <c r="Q132" s="447"/>
      <c r="R132" s="447"/>
      <c r="S132" s="447"/>
      <c r="T132" s="509"/>
      <c r="U132" s="267"/>
      <c r="V132" s="156">
        <f t="shared" si="41"/>
        <v>0</v>
      </c>
      <c r="W132" s="218"/>
      <c r="X132" s="180"/>
      <c r="Y132" s="284"/>
      <c r="Z132" s="187">
        <f t="shared" si="42"/>
        <v>0</v>
      </c>
      <c r="AA132" s="294"/>
      <c r="AB132" s="510"/>
      <c r="AC132" s="510"/>
      <c r="AD132" s="510"/>
      <c r="AE132" s="510"/>
      <c r="AF132" s="510"/>
      <c r="AG132" s="510"/>
      <c r="AH132" s="510"/>
      <c r="AI132" s="510"/>
      <c r="AJ132" s="510"/>
      <c r="AK132" s="510"/>
      <c r="AL132" s="510"/>
      <c r="AM132" s="510"/>
      <c r="AN132" s="291"/>
    </row>
    <row r="133" spans="2:40" ht="14.1" customHeight="1">
      <c r="B133" s="113"/>
      <c r="C133" s="846"/>
      <c r="D133" s="848"/>
      <c r="E133" s="142"/>
      <c r="F133" s="851"/>
      <c r="G133" s="843"/>
      <c r="H133" s="142"/>
      <c r="I133" s="84"/>
      <c r="J133" s="143"/>
      <c r="K133" s="119"/>
      <c r="L133" s="273"/>
      <c r="M133" s="447"/>
      <c r="N133" s="218"/>
      <c r="O133" s="119"/>
      <c r="P133" s="273"/>
      <c r="Q133" s="447"/>
      <c r="R133" s="447"/>
      <c r="S133" s="447"/>
      <c r="T133" s="509"/>
      <c r="U133" s="267"/>
      <c r="V133" s="156">
        <f t="shared" si="41"/>
        <v>0</v>
      </c>
      <c r="W133" s="218"/>
      <c r="X133" s="180"/>
      <c r="Y133" s="284"/>
      <c r="Z133" s="187">
        <f t="shared" si="42"/>
        <v>0</v>
      </c>
      <c r="AA133" s="294"/>
      <c r="AB133" s="510"/>
      <c r="AC133" s="510"/>
      <c r="AD133" s="510"/>
      <c r="AE133" s="510"/>
      <c r="AF133" s="510"/>
      <c r="AG133" s="510"/>
      <c r="AH133" s="510"/>
      <c r="AI133" s="510"/>
      <c r="AJ133" s="510"/>
      <c r="AK133" s="510"/>
      <c r="AL133" s="510"/>
      <c r="AM133" s="510"/>
      <c r="AN133" s="291"/>
    </row>
    <row r="134" spans="2:40" ht="14.1" customHeight="1">
      <c r="B134" s="113"/>
      <c r="C134" s="846"/>
      <c r="D134" s="848"/>
      <c r="E134" s="142"/>
      <c r="F134" s="851"/>
      <c r="G134" s="843"/>
      <c r="H134" s="142"/>
      <c r="I134" s="84"/>
      <c r="J134" s="143"/>
      <c r="K134" s="119"/>
      <c r="L134" s="273"/>
      <c r="M134" s="447"/>
      <c r="N134" s="218"/>
      <c r="O134" s="119"/>
      <c r="P134" s="273"/>
      <c r="Q134" s="447"/>
      <c r="R134" s="447"/>
      <c r="S134" s="447"/>
      <c r="T134" s="509"/>
      <c r="U134" s="267"/>
      <c r="V134" s="156">
        <f t="shared" si="41"/>
        <v>0</v>
      </c>
      <c r="W134" s="218"/>
      <c r="X134" s="180"/>
      <c r="Y134" s="284"/>
      <c r="Z134" s="187">
        <f t="shared" si="42"/>
        <v>0</v>
      </c>
      <c r="AA134" s="294"/>
      <c r="AB134" s="510"/>
      <c r="AC134" s="510"/>
      <c r="AD134" s="510"/>
      <c r="AE134" s="510"/>
      <c r="AF134" s="510"/>
      <c r="AG134" s="510"/>
      <c r="AH134" s="510"/>
      <c r="AI134" s="510"/>
      <c r="AJ134" s="510"/>
      <c r="AK134" s="510"/>
      <c r="AL134" s="510"/>
      <c r="AM134" s="510"/>
      <c r="AN134" s="291"/>
    </row>
    <row r="135" spans="2:40" ht="14.1" customHeight="1">
      <c r="B135" s="113"/>
      <c r="C135" s="846"/>
      <c r="D135" s="848"/>
      <c r="E135" s="142"/>
      <c r="F135" s="851"/>
      <c r="G135" s="843"/>
      <c r="H135" s="142"/>
      <c r="I135" s="84"/>
      <c r="J135" s="143"/>
      <c r="K135" s="119"/>
      <c r="L135" s="273"/>
      <c r="M135" s="447"/>
      <c r="N135" s="218"/>
      <c r="O135" s="119"/>
      <c r="P135" s="273"/>
      <c r="Q135" s="447"/>
      <c r="R135" s="447"/>
      <c r="S135" s="447"/>
      <c r="T135" s="509"/>
      <c r="U135" s="267"/>
      <c r="V135" s="156">
        <f t="shared" si="41"/>
        <v>0</v>
      </c>
      <c r="W135" s="218"/>
      <c r="X135" s="180"/>
      <c r="Y135" s="284"/>
      <c r="Z135" s="187">
        <f t="shared" si="42"/>
        <v>0</v>
      </c>
      <c r="AA135" s="294"/>
      <c r="AB135" s="510"/>
      <c r="AC135" s="510"/>
      <c r="AD135" s="510"/>
      <c r="AE135" s="510"/>
      <c r="AF135" s="510"/>
      <c r="AG135" s="510"/>
      <c r="AH135" s="510"/>
      <c r="AI135" s="510"/>
      <c r="AJ135" s="510"/>
      <c r="AK135" s="510"/>
      <c r="AL135" s="510"/>
      <c r="AM135" s="510"/>
      <c r="AN135" s="291"/>
    </row>
    <row r="136" spans="2:40" ht="14.1" customHeight="1">
      <c r="B136" s="113"/>
      <c r="C136" s="846"/>
      <c r="D136" s="848"/>
      <c r="E136" s="142"/>
      <c r="F136" s="852"/>
      <c r="G136" s="844"/>
      <c r="H136" s="142"/>
      <c r="I136" s="162"/>
      <c r="J136" s="143"/>
      <c r="K136" s="119"/>
      <c r="L136" s="273"/>
      <c r="M136" s="163"/>
      <c r="N136" s="218"/>
      <c r="O136" s="119"/>
      <c r="P136" s="273"/>
      <c r="Q136" s="163"/>
      <c r="R136" s="163"/>
      <c r="S136" s="163"/>
      <c r="T136" s="233"/>
      <c r="U136" s="267"/>
      <c r="V136" s="164">
        <f>SUM(V130:V135)</f>
        <v>0</v>
      </c>
      <c r="W136" s="218"/>
      <c r="X136" s="180"/>
      <c r="Y136" s="284"/>
      <c r="Z136" s="164">
        <f>SUM(Z130:Z135)</f>
        <v>0</v>
      </c>
      <c r="AA136" s="294"/>
      <c r="AB136" s="164">
        <f t="shared" ref="AB136:AM136" si="43">SUM(AB130:AB135)</f>
        <v>0</v>
      </c>
      <c r="AC136" s="164">
        <f t="shared" si="43"/>
        <v>0</v>
      </c>
      <c r="AD136" s="164">
        <f t="shared" si="43"/>
        <v>0</v>
      </c>
      <c r="AE136" s="164">
        <f t="shared" si="43"/>
        <v>0</v>
      </c>
      <c r="AF136" s="164">
        <f t="shared" si="43"/>
        <v>0</v>
      </c>
      <c r="AG136" s="164">
        <f t="shared" si="43"/>
        <v>0</v>
      </c>
      <c r="AH136" s="164">
        <f t="shared" si="43"/>
        <v>0</v>
      </c>
      <c r="AI136" s="164">
        <f t="shared" si="43"/>
        <v>0</v>
      </c>
      <c r="AJ136" s="164">
        <f t="shared" si="43"/>
        <v>0</v>
      </c>
      <c r="AK136" s="164">
        <f t="shared" si="43"/>
        <v>0</v>
      </c>
      <c r="AL136" s="164">
        <f t="shared" si="43"/>
        <v>0</v>
      </c>
      <c r="AM136" s="164">
        <f t="shared" si="43"/>
        <v>0</v>
      </c>
      <c r="AN136" s="291"/>
    </row>
    <row r="137" spans="2:40" ht="8.1" customHeight="1">
      <c r="B137" s="113"/>
      <c r="C137" s="846"/>
      <c r="D137" s="848"/>
      <c r="E137" s="142"/>
      <c r="F137" s="228"/>
      <c r="G137" s="114"/>
      <c r="H137" s="142"/>
      <c r="I137" s="114"/>
      <c r="J137" s="143"/>
      <c r="K137" s="119"/>
      <c r="L137" s="273"/>
      <c r="M137" s="228"/>
      <c r="N137" s="218"/>
      <c r="O137" s="119"/>
      <c r="P137" s="273"/>
      <c r="Q137" s="228"/>
      <c r="R137" s="228"/>
      <c r="S137" s="228"/>
      <c r="T137" s="238"/>
      <c r="U137" s="114"/>
      <c r="V137" s="161"/>
      <c r="W137" s="218"/>
      <c r="X137" s="180"/>
      <c r="Y137" s="284"/>
      <c r="Z137" s="286"/>
      <c r="AA137" s="290"/>
      <c r="AB137" s="286"/>
      <c r="AC137" s="286"/>
      <c r="AD137" s="286"/>
      <c r="AE137" s="286"/>
      <c r="AF137" s="286"/>
      <c r="AG137" s="286"/>
      <c r="AH137" s="286"/>
      <c r="AI137" s="286"/>
      <c r="AJ137" s="286"/>
      <c r="AK137" s="286"/>
      <c r="AL137" s="286"/>
      <c r="AM137" s="286"/>
      <c r="AN137" s="291"/>
    </row>
    <row r="138" spans="2:40" ht="14.1" customHeight="1">
      <c r="B138" s="113"/>
      <c r="C138" s="846"/>
      <c r="D138" s="848"/>
      <c r="E138" s="142"/>
      <c r="F138" s="850" t="s">
        <v>169</v>
      </c>
      <c r="G138" s="842"/>
      <c r="H138" s="142"/>
      <c r="I138" s="84"/>
      <c r="J138" s="143"/>
      <c r="K138" s="119"/>
      <c r="L138" s="273"/>
      <c r="M138" s="447"/>
      <c r="N138" s="218"/>
      <c r="O138" s="119"/>
      <c r="P138" s="273"/>
      <c r="Q138" s="447"/>
      <c r="R138" s="447"/>
      <c r="S138" s="447"/>
      <c r="T138" s="509"/>
      <c r="U138" s="267"/>
      <c r="V138" s="156">
        <f t="shared" ref="V138:V143" si="44">+S138*T138</f>
        <v>0</v>
      </c>
      <c r="W138" s="218"/>
      <c r="X138" s="180"/>
      <c r="Y138" s="284"/>
      <c r="Z138" s="187">
        <f t="shared" ref="Z138:Z143" si="45">+SUM(AB138:AM138)</f>
        <v>0</v>
      </c>
      <c r="AA138" s="294"/>
      <c r="AB138" s="510"/>
      <c r="AC138" s="510"/>
      <c r="AD138" s="510"/>
      <c r="AE138" s="510"/>
      <c r="AF138" s="510"/>
      <c r="AG138" s="510"/>
      <c r="AH138" s="510"/>
      <c r="AI138" s="510"/>
      <c r="AJ138" s="510"/>
      <c r="AK138" s="510"/>
      <c r="AL138" s="510"/>
      <c r="AM138" s="510"/>
      <c r="AN138" s="291"/>
    </row>
    <row r="139" spans="2:40" ht="14.1" customHeight="1">
      <c r="B139" s="113"/>
      <c r="C139" s="846"/>
      <c r="D139" s="848"/>
      <c r="E139" s="142"/>
      <c r="F139" s="851"/>
      <c r="G139" s="843"/>
      <c r="H139" s="142"/>
      <c r="I139" s="84"/>
      <c r="J139" s="143"/>
      <c r="K139" s="119"/>
      <c r="L139" s="273"/>
      <c r="M139" s="447"/>
      <c r="N139" s="218"/>
      <c r="O139" s="119"/>
      <c r="P139" s="273"/>
      <c r="Q139" s="447"/>
      <c r="R139" s="447"/>
      <c r="S139" s="447"/>
      <c r="T139" s="509"/>
      <c r="U139" s="267"/>
      <c r="V139" s="156">
        <f t="shared" si="44"/>
        <v>0</v>
      </c>
      <c r="W139" s="218"/>
      <c r="X139" s="180"/>
      <c r="Y139" s="284"/>
      <c r="Z139" s="187">
        <f t="shared" si="45"/>
        <v>0</v>
      </c>
      <c r="AA139" s="294"/>
      <c r="AB139" s="510"/>
      <c r="AC139" s="510"/>
      <c r="AD139" s="510"/>
      <c r="AE139" s="510"/>
      <c r="AF139" s="510"/>
      <c r="AG139" s="510"/>
      <c r="AH139" s="510"/>
      <c r="AI139" s="510"/>
      <c r="AJ139" s="510"/>
      <c r="AK139" s="510"/>
      <c r="AL139" s="510"/>
      <c r="AM139" s="510"/>
      <c r="AN139" s="291"/>
    </row>
    <row r="140" spans="2:40" ht="14.1" customHeight="1">
      <c r="B140" s="113"/>
      <c r="C140" s="846"/>
      <c r="D140" s="848"/>
      <c r="E140" s="142"/>
      <c r="F140" s="851"/>
      <c r="G140" s="843"/>
      <c r="H140" s="142"/>
      <c r="I140" s="84"/>
      <c r="J140" s="143"/>
      <c r="K140" s="119"/>
      <c r="L140" s="273"/>
      <c r="M140" s="447"/>
      <c r="N140" s="218"/>
      <c r="O140" s="119"/>
      <c r="P140" s="273"/>
      <c r="Q140" s="447"/>
      <c r="R140" s="447"/>
      <c r="S140" s="447"/>
      <c r="T140" s="509"/>
      <c r="U140" s="267"/>
      <c r="V140" s="156">
        <f t="shared" si="44"/>
        <v>0</v>
      </c>
      <c r="W140" s="218"/>
      <c r="X140" s="180"/>
      <c r="Y140" s="284"/>
      <c r="Z140" s="187">
        <f t="shared" si="45"/>
        <v>0</v>
      </c>
      <c r="AA140" s="294"/>
      <c r="AB140" s="510"/>
      <c r="AC140" s="510"/>
      <c r="AD140" s="510"/>
      <c r="AE140" s="510"/>
      <c r="AF140" s="510"/>
      <c r="AG140" s="510"/>
      <c r="AH140" s="510"/>
      <c r="AI140" s="510"/>
      <c r="AJ140" s="510"/>
      <c r="AK140" s="510"/>
      <c r="AL140" s="510"/>
      <c r="AM140" s="510"/>
      <c r="AN140" s="291"/>
    </row>
    <row r="141" spans="2:40" ht="14.1" customHeight="1">
      <c r="B141" s="113"/>
      <c r="C141" s="846"/>
      <c r="D141" s="848"/>
      <c r="E141" s="142"/>
      <c r="F141" s="851"/>
      <c r="G141" s="843"/>
      <c r="H141" s="142"/>
      <c r="I141" s="84"/>
      <c r="J141" s="143"/>
      <c r="K141" s="119"/>
      <c r="L141" s="273"/>
      <c r="M141" s="447"/>
      <c r="N141" s="218"/>
      <c r="O141" s="119"/>
      <c r="P141" s="273"/>
      <c r="Q141" s="447"/>
      <c r="R141" s="447"/>
      <c r="S141" s="447"/>
      <c r="T141" s="509"/>
      <c r="U141" s="267"/>
      <c r="V141" s="156">
        <f t="shared" si="44"/>
        <v>0</v>
      </c>
      <c r="W141" s="218"/>
      <c r="X141" s="180"/>
      <c r="Y141" s="284"/>
      <c r="Z141" s="187">
        <f t="shared" si="45"/>
        <v>0</v>
      </c>
      <c r="AA141" s="294"/>
      <c r="AB141" s="510"/>
      <c r="AC141" s="510"/>
      <c r="AD141" s="510"/>
      <c r="AE141" s="510"/>
      <c r="AF141" s="510"/>
      <c r="AG141" s="510"/>
      <c r="AH141" s="510"/>
      <c r="AI141" s="510"/>
      <c r="AJ141" s="510"/>
      <c r="AK141" s="510"/>
      <c r="AL141" s="510"/>
      <c r="AM141" s="510"/>
      <c r="AN141" s="291"/>
    </row>
    <row r="142" spans="2:40" ht="14.1" customHeight="1">
      <c r="B142" s="113"/>
      <c r="C142" s="846"/>
      <c r="D142" s="848"/>
      <c r="E142" s="142"/>
      <c r="F142" s="851"/>
      <c r="G142" s="843"/>
      <c r="H142" s="142"/>
      <c r="I142" s="84"/>
      <c r="J142" s="143"/>
      <c r="K142" s="119"/>
      <c r="L142" s="273"/>
      <c r="M142" s="447"/>
      <c r="N142" s="218"/>
      <c r="O142" s="119"/>
      <c r="P142" s="273"/>
      <c r="Q142" s="447"/>
      <c r="R142" s="447"/>
      <c r="S142" s="447"/>
      <c r="T142" s="509"/>
      <c r="U142" s="267"/>
      <c r="V142" s="156">
        <f t="shared" si="44"/>
        <v>0</v>
      </c>
      <c r="W142" s="218"/>
      <c r="X142" s="180"/>
      <c r="Y142" s="284"/>
      <c r="Z142" s="187">
        <f t="shared" si="45"/>
        <v>0</v>
      </c>
      <c r="AA142" s="294"/>
      <c r="AB142" s="510"/>
      <c r="AC142" s="510"/>
      <c r="AD142" s="510"/>
      <c r="AE142" s="510"/>
      <c r="AF142" s="510"/>
      <c r="AG142" s="510"/>
      <c r="AH142" s="510"/>
      <c r="AI142" s="510"/>
      <c r="AJ142" s="510"/>
      <c r="AK142" s="510"/>
      <c r="AL142" s="510"/>
      <c r="AM142" s="510"/>
      <c r="AN142" s="291"/>
    </row>
    <row r="143" spans="2:40" ht="14.1" customHeight="1">
      <c r="B143" s="113"/>
      <c r="C143" s="846"/>
      <c r="D143" s="848"/>
      <c r="E143" s="142"/>
      <c r="F143" s="851"/>
      <c r="G143" s="843"/>
      <c r="H143" s="142"/>
      <c r="I143" s="84"/>
      <c r="J143" s="143"/>
      <c r="K143" s="119"/>
      <c r="L143" s="273"/>
      <c r="M143" s="447"/>
      <c r="N143" s="218"/>
      <c r="O143" s="119"/>
      <c r="P143" s="273"/>
      <c r="Q143" s="447"/>
      <c r="R143" s="447"/>
      <c r="S143" s="447"/>
      <c r="T143" s="509"/>
      <c r="U143" s="267"/>
      <c r="V143" s="156">
        <f t="shared" si="44"/>
        <v>0</v>
      </c>
      <c r="W143" s="218"/>
      <c r="X143" s="180"/>
      <c r="Y143" s="284"/>
      <c r="Z143" s="187">
        <f t="shared" si="45"/>
        <v>0</v>
      </c>
      <c r="AA143" s="294"/>
      <c r="AB143" s="510"/>
      <c r="AC143" s="510"/>
      <c r="AD143" s="510"/>
      <c r="AE143" s="510"/>
      <c r="AF143" s="510"/>
      <c r="AG143" s="510"/>
      <c r="AH143" s="510"/>
      <c r="AI143" s="510"/>
      <c r="AJ143" s="510"/>
      <c r="AK143" s="510"/>
      <c r="AL143" s="510"/>
      <c r="AM143" s="510"/>
      <c r="AN143" s="291"/>
    </row>
    <row r="144" spans="2:40" ht="14.1" customHeight="1">
      <c r="B144" s="113"/>
      <c r="C144" s="846"/>
      <c r="D144" s="848"/>
      <c r="E144" s="142"/>
      <c r="F144" s="852"/>
      <c r="G144" s="844"/>
      <c r="H144" s="142"/>
      <c r="I144" s="162"/>
      <c r="J144" s="143"/>
      <c r="K144" s="119"/>
      <c r="L144" s="273"/>
      <c r="M144" s="163"/>
      <c r="N144" s="218"/>
      <c r="O144" s="119"/>
      <c r="P144" s="273"/>
      <c r="Q144" s="163"/>
      <c r="R144" s="163"/>
      <c r="S144" s="163"/>
      <c r="T144" s="233"/>
      <c r="U144" s="267"/>
      <c r="V144" s="164">
        <f>SUM(V138:V143)</f>
        <v>0</v>
      </c>
      <c r="W144" s="218"/>
      <c r="X144" s="180"/>
      <c r="Y144" s="284"/>
      <c r="Z144" s="164">
        <f>SUM(Z138:Z143)</f>
        <v>0</v>
      </c>
      <c r="AA144" s="294"/>
      <c r="AB144" s="164">
        <f t="shared" ref="AB144:AM144" si="46">SUM(AB138:AB143)</f>
        <v>0</v>
      </c>
      <c r="AC144" s="164">
        <f t="shared" si="46"/>
        <v>0</v>
      </c>
      <c r="AD144" s="164">
        <f t="shared" si="46"/>
        <v>0</v>
      </c>
      <c r="AE144" s="164">
        <f t="shared" si="46"/>
        <v>0</v>
      </c>
      <c r="AF144" s="164">
        <f t="shared" si="46"/>
        <v>0</v>
      </c>
      <c r="AG144" s="164">
        <f t="shared" si="46"/>
        <v>0</v>
      </c>
      <c r="AH144" s="164">
        <f t="shared" si="46"/>
        <v>0</v>
      </c>
      <c r="AI144" s="164">
        <f t="shared" si="46"/>
        <v>0</v>
      </c>
      <c r="AJ144" s="164">
        <f t="shared" si="46"/>
        <v>0</v>
      </c>
      <c r="AK144" s="164">
        <f t="shared" si="46"/>
        <v>0</v>
      </c>
      <c r="AL144" s="164">
        <f t="shared" si="46"/>
        <v>0</v>
      </c>
      <c r="AM144" s="164">
        <f t="shared" si="46"/>
        <v>0</v>
      </c>
      <c r="AN144" s="291"/>
    </row>
    <row r="145" spans="2:40" ht="8.1" customHeight="1">
      <c r="B145" s="113"/>
      <c r="C145" s="846"/>
      <c r="D145" s="848"/>
      <c r="E145" s="142"/>
      <c r="F145" s="228"/>
      <c r="G145" s="114"/>
      <c r="H145" s="142"/>
      <c r="I145" s="114"/>
      <c r="J145" s="143"/>
      <c r="K145" s="119"/>
      <c r="L145" s="273"/>
      <c r="M145" s="228"/>
      <c r="N145" s="218"/>
      <c r="O145" s="119"/>
      <c r="P145" s="273"/>
      <c r="Q145" s="228"/>
      <c r="R145" s="228"/>
      <c r="S145" s="228"/>
      <c r="T145" s="238"/>
      <c r="U145" s="114"/>
      <c r="V145" s="161"/>
      <c r="W145" s="218"/>
      <c r="X145" s="180"/>
      <c r="Y145" s="284"/>
      <c r="Z145" s="286"/>
      <c r="AA145" s="290"/>
      <c r="AB145" s="286"/>
      <c r="AC145" s="286"/>
      <c r="AD145" s="286"/>
      <c r="AE145" s="286"/>
      <c r="AF145" s="286"/>
      <c r="AG145" s="286"/>
      <c r="AH145" s="286"/>
      <c r="AI145" s="286"/>
      <c r="AJ145" s="286"/>
      <c r="AK145" s="286"/>
      <c r="AL145" s="286"/>
      <c r="AM145" s="286"/>
      <c r="AN145" s="291"/>
    </row>
    <row r="146" spans="2:40" ht="14.1" customHeight="1">
      <c r="B146" s="113"/>
      <c r="C146" s="846"/>
      <c r="D146" s="848"/>
      <c r="E146" s="142"/>
      <c r="F146" s="850" t="s">
        <v>170</v>
      </c>
      <c r="G146" s="842"/>
      <c r="H146" s="142"/>
      <c r="I146" s="84"/>
      <c r="J146" s="143"/>
      <c r="K146" s="119"/>
      <c r="L146" s="273"/>
      <c r="M146" s="447"/>
      <c r="N146" s="218"/>
      <c r="O146" s="119"/>
      <c r="P146" s="273"/>
      <c r="Q146" s="447"/>
      <c r="R146" s="447"/>
      <c r="S146" s="447"/>
      <c r="T146" s="509"/>
      <c r="U146" s="267"/>
      <c r="V146" s="156">
        <f t="shared" ref="V146:V151" si="47">+S146*T146</f>
        <v>0</v>
      </c>
      <c r="W146" s="218"/>
      <c r="X146" s="180"/>
      <c r="Y146" s="284"/>
      <c r="Z146" s="187">
        <f t="shared" ref="Z146:Z151" si="48">+SUM(AB146:AM146)</f>
        <v>0</v>
      </c>
      <c r="AA146" s="294"/>
      <c r="AB146" s="510"/>
      <c r="AC146" s="510"/>
      <c r="AD146" s="510"/>
      <c r="AE146" s="510"/>
      <c r="AF146" s="510"/>
      <c r="AG146" s="510"/>
      <c r="AH146" s="510"/>
      <c r="AI146" s="510"/>
      <c r="AJ146" s="510"/>
      <c r="AK146" s="510"/>
      <c r="AL146" s="510"/>
      <c r="AM146" s="510"/>
      <c r="AN146" s="291"/>
    </row>
    <row r="147" spans="2:40" ht="14.1" customHeight="1">
      <c r="B147" s="113"/>
      <c r="C147" s="846"/>
      <c r="D147" s="848"/>
      <c r="E147" s="142"/>
      <c r="F147" s="851"/>
      <c r="G147" s="843"/>
      <c r="H147" s="142"/>
      <c r="I147" s="84"/>
      <c r="J147" s="143"/>
      <c r="K147" s="119"/>
      <c r="L147" s="273"/>
      <c r="M147" s="447"/>
      <c r="N147" s="218"/>
      <c r="O147" s="119"/>
      <c r="P147" s="273"/>
      <c r="Q147" s="447"/>
      <c r="R147" s="447"/>
      <c r="S147" s="447"/>
      <c r="T147" s="509"/>
      <c r="U147" s="267"/>
      <c r="V147" s="156">
        <f t="shared" si="47"/>
        <v>0</v>
      </c>
      <c r="W147" s="218"/>
      <c r="X147" s="180"/>
      <c r="Y147" s="284"/>
      <c r="Z147" s="187">
        <f t="shared" si="48"/>
        <v>0</v>
      </c>
      <c r="AA147" s="294"/>
      <c r="AB147" s="510"/>
      <c r="AC147" s="510"/>
      <c r="AD147" s="510"/>
      <c r="AE147" s="510"/>
      <c r="AF147" s="510"/>
      <c r="AG147" s="510"/>
      <c r="AH147" s="510"/>
      <c r="AI147" s="510"/>
      <c r="AJ147" s="510"/>
      <c r="AK147" s="510"/>
      <c r="AL147" s="510"/>
      <c r="AM147" s="510"/>
      <c r="AN147" s="291"/>
    </row>
    <row r="148" spans="2:40" ht="14.1" customHeight="1">
      <c r="B148" s="113"/>
      <c r="C148" s="846"/>
      <c r="D148" s="848"/>
      <c r="E148" s="142"/>
      <c r="F148" s="851"/>
      <c r="G148" s="843"/>
      <c r="H148" s="142"/>
      <c r="I148" s="84"/>
      <c r="J148" s="143"/>
      <c r="K148" s="119"/>
      <c r="L148" s="273"/>
      <c r="M148" s="447"/>
      <c r="N148" s="218"/>
      <c r="O148" s="119"/>
      <c r="P148" s="273"/>
      <c r="Q148" s="447"/>
      <c r="R148" s="447"/>
      <c r="S148" s="447"/>
      <c r="T148" s="509"/>
      <c r="U148" s="267"/>
      <c r="V148" s="156">
        <f t="shared" si="47"/>
        <v>0</v>
      </c>
      <c r="W148" s="218"/>
      <c r="X148" s="180"/>
      <c r="Y148" s="284"/>
      <c r="Z148" s="187">
        <f t="shared" si="48"/>
        <v>0</v>
      </c>
      <c r="AA148" s="294"/>
      <c r="AB148" s="510"/>
      <c r="AC148" s="510"/>
      <c r="AD148" s="510"/>
      <c r="AE148" s="510"/>
      <c r="AF148" s="510"/>
      <c r="AG148" s="510"/>
      <c r="AH148" s="510"/>
      <c r="AI148" s="510"/>
      <c r="AJ148" s="510"/>
      <c r="AK148" s="510"/>
      <c r="AL148" s="510"/>
      <c r="AM148" s="510"/>
      <c r="AN148" s="291"/>
    </row>
    <row r="149" spans="2:40" ht="14.1" customHeight="1">
      <c r="B149" s="113"/>
      <c r="C149" s="846"/>
      <c r="D149" s="848"/>
      <c r="E149" s="142"/>
      <c r="F149" s="851"/>
      <c r="G149" s="843"/>
      <c r="H149" s="142"/>
      <c r="I149" s="84"/>
      <c r="J149" s="143"/>
      <c r="K149" s="119"/>
      <c r="L149" s="273"/>
      <c r="M149" s="447"/>
      <c r="N149" s="218"/>
      <c r="O149" s="119"/>
      <c r="P149" s="273"/>
      <c r="Q149" s="447"/>
      <c r="R149" s="447"/>
      <c r="S149" s="447"/>
      <c r="T149" s="509"/>
      <c r="U149" s="267"/>
      <c r="V149" s="156">
        <f t="shared" si="47"/>
        <v>0</v>
      </c>
      <c r="W149" s="218"/>
      <c r="X149" s="180"/>
      <c r="Y149" s="284"/>
      <c r="Z149" s="187">
        <f t="shared" si="48"/>
        <v>0</v>
      </c>
      <c r="AA149" s="294"/>
      <c r="AB149" s="510"/>
      <c r="AC149" s="510"/>
      <c r="AD149" s="510"/>
      <c r="AE149" s="510"/>
      <c r="AF149" s="510"/>
      <c r="AG149" s="510"/>
      <c r="AH149" s="510"/>
      <c r="AI149" s="510"/>
      <c r="AJ149" s="510"/>
      <c r="AK149" s="510"/>
      <c r="AL149" s="510"/>
      <c r="AM149" s="510"/>
      <c r="AN149" s="291"/>
    </row>
    <row r="150" spans="2:40" ht="14.1" customHeight="1">
      <c r="B150" s="113"/>
      <c r="C150" s="846"/>
      <c r="D150" s="848"/>
      <c r="E150" s="142"/>
      <c r="F150" s="851"/>
      <c r="G150" s="843"/>
      <c r="H150" s="142"/>
      <c r="I150" s="84"/>
      <c r="J150" s="143"/>
      <c r="K150" s="119"/>
      <c r="L150" s="273"/>
      <c r="M150" s="447"/>
      <c r="N150" s="218"/>
      <c r="O150" s="119"/>
      <c r="P150" s="273"/>
      <c r="Q150" s="447"/>
      <c r="R150" s="447"/>
      <c r="S150" s="447"/>
      <c r="T150" s="509"/>
      <c r="U150" s="267"/>
      <c r="V150" s="156">
        <f t="shared" si="47"/>
        <v>0</v>
      </c>
      <c r="W150" s="218"/>
      <c r="X150" s="180"/>
      <c r="Y150" s="284"/>
      <c r="Z150" s="187">
        <f t="shared" si="48"/>
        <v>0</v>
      </c>
      <c r="AA150" s="294"/>
      <c r="AB150" s="510"/>
      <c r="AC150" s="510"/>
      <c r="AD150" s="510"/>
      <c r="AE150" s="510"/>
      <c r="AF150" s="510"/>
      <c r="AG150" s="510"/>
      <c r="AH150" s="510"/>
      <c r="AI150" s="510"/>
      <c r="AJ150" s="510"/>
      <c r="AK150" s="510"/>
      <c r="AL150" s="510"/>
      <c r="AM150" s="510"/>
      <c r="AN150" s="291"/>
    </row>
    <row r="151" spans="2:40" ht="14.1" customHeight="1">
      <c r="B151" s="113"/>
      <c r="C151" s="846"/>
      <c r="D151" s="848"/>
      <c r="E151" s="142"/>
      <c r="F151" s="851"/>
      <c r="G151" s="843"/>
      <c r="H151" s="142"/>
      <c r="I151" s="84"/>
      <c r="J151" s="143"/>
      <c r="K151" s="119"/>
      <c r="L151" s="273"/>
      <c r="M151" s="447"/>
      <c r="N151" s="218"/>
      <c r="O151" s="119"/>
      <c r="P151" s="273"/>
      <c r="Q151" s="447"/>
      <c r="R151" s="447"/>
      <c r="S151" s="447"/>
      <c r="T151" s="509"/>
      <c r="U151" s="267"/>
      <c r="V151" s="156">
        <f t="shared" si="47"/>
        <v>0</v>
      </c>
      <c r="W151" s="218"/>
      <c r="X151" s="180"/>
      <c r="Y151" s="284"/>
      <c r="Z151" s="187">
        <f t="shared" si="48"/>
        <v>0</v>
      </c>
      <c r="AA151" s="294"/>
      <c r="AB151" s="510"/>
      <c r="AC151" s="510"/>
      <c r="AD151" s="510"/>
      <c r="AE151" s="510"/>
      <c r="AF151" s="510"/>
      <c r="AG151" s="510"/>
      <c r="AH151" s="510"/>
      <c r="AI151" s="510"/>
      <c r="AJ151" s="510"/>
      <c r="AK151" s="510"/>
      <c r="AL151" s="510"/>
      <c r="AM151" s="510"/>
      <c r="AN151" s="291"/>
    </row>
    <row r="152" spans="2:40" ht="14.1" customHeight="1">
      <c r="B152" s="113"/>
      <c r="C152" s="846"/>
      <c r="D152" s="848"/>
      <c r="E152" s="142"/>
      <c r="F152" s="852"/>
      <c r="G152" s="844"/>
      <c r="H152" s="142"/>
      <c r="I152" s="162"/>
      <c r="J152" s="143"/>
      <c r="K152" s="119"/>
      <c r="L152" s="273"/>
      <c r="M152" s="163"/>
      <c r="N152" s="218"/>
      <c r="O152" s="119"/>
      <c r="P152" s="273"/>
      <c r="Q152" s="163"/>
      <c r="R152" s="163"/>
      <c r="S152" s="163"/>
      <c r="T152" s="233"/>
      <c r="U152" s="267"/>
      <c r="V152" s="164">
        <f>SUM(V146:V151)</f>
        <v>0</v>
      </c>
      <c r="W152" s="218"/>
      <c r="X152" s="180"/>
      <c r="Y152" s="284"/>
      <c r="Z152" s="164">
        <f>SUM(Z146:Z151)</f>
        <v>0</v>
      </c>
      <c r="AA152" s="294"/>
      <c r="AB152" s="164">
        <f t="shared" ref="AB152:AM152" si="49">SUM(AB146:AB151)</f>
        <v>0</v>
      </c>
      <c r="AC152" s="164">
        <f t="shared" si="49"/>
        <v>0</v>
      </c>
      <c r="AD152" s="164">
        <f t="shared" si="49"/>
        <v>0</v>
      </c>
      <c r="AE152" s="164">
        <f t="shared" si="49"/>
        <v>0</v>
      </c>
      <c r="AF152" s="164">
        <f t="shared" si="49"/>
        <v>0</v>
      </c>
      <c r="AG152" s="164">
        <f t="shared" si="49"/>
        <v>0</v>
      </c>
      <c r="AH152" s="164">
        <f t="shared" si="49"/>
        <v>0</v>
      </c>
      <c r="AI152" s="164">
        <f t="shared" si="49"/>
        <v>0</v>
      </c>
      <c r="AJ152" s="164">
        <f t="shared" si="49"/>
        <v>0</v>
      </c>
      <c r="AK152" s="164">
        <f t="shared" si="49"/>
        <v>0</v>
      </c>
      <c r="AL152" s="164">
        <f t="shared" si="49"/>
        <v>0</v>
      </c>
      <c r="AM152" s="164">
        <f t="shared" si="49"/>
        <v>0</v>
      </c>
      <c r="AN152" s="291"/>
    </row>
    <row r="153" spans="2:40" ht="8.1" customHeight="1">
      <c r="B153" s="113"/>
      <c r="C153" s="846"/>
      <c r="D153" s="848"/>
      <c r="E153" s="142"/>
      <c r="F153" s="228"/>
      <c r="G153" s="114"/>
      <c r="H153" s="142"/>
      <c r="I153" s="114"/>
      <c r="J153" s="143"/>
      <c r="K153" s="119"/>
      <c r="L153" s="273"/>
      <c r="M153" s="228"/>
      <c r="N153" s="218"/>
      <c r="O153" s="119"/>
      <c r="P153" s="273"/>
      <c r="Q153" s="228"/>
      <c r="R153" s="228"/>
      <c r="S153" s="228"/>
      <c r="T153" s="238"/>
      <c r="U153" s="114"/>
      <c r="V153" s="161"/>
      <c r="W153" s="218"/>
      <c r="X153" s="180"/>
      <c r="Y153" s="284"/>
      <c r="Z153" s="286"/>
      <c r="AA153" s="290"/>
      <c r="AB153" s="286"/>
      <c r="AC153" s="286"/>
      <c r="AD153" s="286"/>
      <c r="AE153" s="286"/>
      <c r="AF153" s="286"/>
      <c r="AG153" s="286"/>
      <c r="AH153" s="286"/>
      <c r="AI153" s="286"/>
      <c r="AJ153" s="286"/>
      <c r="AK153" s="286"/>
      <c r="AL153" s="286"/>
      <c r="AM153" s="286"/>
      <c r="AN153" s="291"/>
    </row>
    <row r="154" spans="2:40" ht="14.1" customHeight="1">
      <c r="B154" s="113"/>
      <c r="C154" s="846"/>
      <c r="D154" s="848"/>
      <c r="E154" s="142"/>
      <c r="F154" s="850" t="s">
        <v>171</v>
      </c>
      <c r="G154" s="842"/>
      <c r="H154" s="142"/>
      <c r="I154" s="84"/>
      <c r="J154" s="143"/>
      <c r="K154" s="119"/>
      <c r="L154" s="273"/>
      <c r="M154" s="447"/>
      <c r="N154" s="218"/>
      <c r="O154" s="119"/>
      <c r="P154" s="273"/>
      <c r="Q154" s="447"/>
      <c r="R154" s="447"/>
      <c r="S154" s="447"/>
      <c r="T154" s="509"/>
      <c r="U154" s="267"/>
      <c r="V154" s="156">
        <f t="shared" ref="V154:V159" si="50">+S154*T154</f>
        <v>0</v>
      </c>
      <c r="W154" s="218"/>
      <c r="X154" s="180"/>
      <c r="Y154" s="284"/>
      <c r="Z154" s="187">
        <f t="shared" ref="Z154:Z159" si="51">+SUM(AB154:AM154)</f>
        <v>0</v>
      </c>
      <c r="AA154" s="294"/>
      <c r="AB154" s="510"/>
      <c r="AC154" s="510"/>
      <c r="AD154" s="510"/>
      <c r="AE154" s="510"/>
      <c r="AF154" s="510"/>
      <c r="AG154" s="510"/>
      <c r="AH154" s="510"/>
      <c r="AI154" s="510"/>
      <c r="AJ154" s="510"/>
      <c r="AK154" s="510"/>
      <c r="AL154" s="510"/>
      <c r="AM154" s="510"/>
      <c r="AN154" s="291"/>
    </row>
    <row r="155" spans="2:40" ht="14.1" customHeight="1">
      <c r="B155" s="113"/>
      <c r="C155" s="846"/>
      <c r="D155" s="848"/>
      <c r="E155" s="142"/>
      <c r="F155" s="851"/>
      <c r="G155" s="843"/>
      <c r="H155" s="142"/>
      <c r="I155" s="84"/>
      <c r="J155" s="143"/>
      <c r="K155" s="119"/>
      <c r="L155" s="273"/>
      <c r="M155" s="447"/>
      <c r="N155" s="218"/>
      <c r="O155" s="119"/>
      <c r="P155" s="273"/>
      <c r="Q155" s="447"/>
      <c r="R155" s="447"/>
      <c r="S155" s="447"/>
      <c r="T155" s="509"/>
      <c r="U155" s="267"/>
      <c r="V155" s="156">
        <f t="shared" si="50"/>
        <v>0</v>
      </c>
      <c r="W155" s="218"/>
      <c r="X155" s="180"/>
      <c r="Y155" s="284"/>
      <c r="Z155" s="187">
        <f t="shared" si="51"/>
        <v>0</v>
      </c>
      <c r="AA155" s="294"/>
      <c r="AB155" s="510"/>
      <c r="AC155" s="510"/>
      <c r="AD155" s="510"/>
      <c r="AE155" s="510"/>
      <c r="AF155" s="510"/>
      <c r="AG155" s="510"/>
      <c r="AH155" s="510"/>
      <c r="AI155" s="510"/>
      <c r="AJ155" s="510"/>
      <c r="AK155" s="510"/>
      <c r="AL155" s="510"/>
      <c r="AM155" s="510"/>
      <c r="AN155" s="291"/>
    </row>
    <row r="156" spans="2:40" ht="14.1" customHeight="1">
      <c r="B156" s="113"/>
      <c r="C156" s="846"/>
      <c r="D156" s="848"/>
      <c r="E156" s="142"/>
      <c r="F156" s="851"/>
      <c r="G156" s="843"/>
      <c r="H156" s="142"/>
      <c r="I156" s="84"/>
      <c r="J156" s="143"/>
      <c r="K156" s="119"/>
      <c r="L156" s="273"/>
      <c r="M156" s="447"/>
      <c r="N156" s="218"/>
      <c r="O156" s="119"/>
      <c r="P156" s="273"/>
      <c r="Q156" s="447"/>
      <c r="R156" s="447"/>
      <c r="S156" s="447"/>
      <c r="T156" s="509"/>
      <c r="U156" s="267"/>
      <c r="V156" s="156">
        <f t="shared" si="50"/>
        <v>0</v>
      </c>
      <c r="W156" s="218"/>
      <c r="X156" s="180"/>
      <c r="Y156" s="284"/>
      <c r="Z156" s="187">
        <f t="shared" si="51"/>
        <v>0</v>
      </c>
      <c r="AA156" s="294"/>
      <c r="AB156" s="510"/>
      <c r="AC156" s="510"/>
      <c r="AD156" s="510"/>
      <c r="AE156" s="510"/>
      <c r="AF156" s="510"/>
      <c r="AG156" s="510"/>
      <c r="AH156" s="510"/>
      <c r="AI156" s="510"/>
      <c r="AJ156" s="510"/>
      <c r="AK156" s="510"/>
      <c r="AL156" s="510"/>
      <c r="AM156" s="510"/>
      <c r="AN156" s="291"/>
    </row>
    <row r="157" spans="2:40" ht="14.1" customHeight="1">
      <c r="B157" s="113"/>
      <c r="C157" s="846"/>
      <c r="D157" s="848"/>
      <c r="E157" s="142"/>
      <c r="F157" s="851"/>
      <c r="G157" s="843"/>
      <c r="H157" s="142"/>
      <c r="I157" s="84"/>
      <c r="J157" s="143"/>
      <c r="K157" s="119"/>
      <c r="L157" s="273"/>
      <c r="M157" s="447"/>
      <c r="N157" s="218"/>
      <c r="O157" s="119"/>
      <c r="P157" s="273"/>
      <c r="Q157" s="447"/>
      <c r="R157" s="447"/>
      <c r="S157" s="447"/>
      <c r="T157" s="509"/>
      <c r="U157" s="267"/>
      <c r="V157" s="156">
        <f t="shared" si="50"/>
        <v>0</v>
      </c>
      <c r="W157" s="218"/>
      <c r="X157" s="180"/>
      <c r="Y157" s="284"/>
      <c r="Z157" s="187">
        <f t="shared" si="51"/>
        <v>0</v>
      </c>
      <c r="AA157" s="294"/>
      <c r="AB157" s="510"/>
      <c r="AC157" s="510"/>
      <c r="AD157" s="510"/>
      <c r="AE157" s="510"/>
      <c r="AF157" s="510"/>
      <c r="AG157" s="510"/>
      <c r="AH157" s="510"/>
      <c r="AI157" s="510"/>
      <c r="AJ157" s="510"/>
      <c r="AK157" s="510"/>
      <c r="AL157" s="510"/>
      <c r="AM157" s="510"/>
      <c r="AN157" s="291"/>
    </row>
    <row r="158" spans="2:40" ht="14.1" customHeight="1">
      <c r="B158" s="113"/>
      <c r="C158" s="846"/>
      <c r="D158" s="848"/>
      <c r="E158" s="142"/>
      <c r="F158" s="851"/>
      <c r="G158" s="843"/>
      <c r="H158" s="142"/>
      <c r="I158" s="84"/>
      <c r="J158" s="143"/>
      <c r="K158" s="119"/>
      <c r="L158" s="273"/>
      <c r="M158" s="447"/>
      <c r="N158" s="218"/>
      <c r="O158" s="119"/>
      <c r="P158" s="273"/>
      <c r="Q158" s="447"/>
      <c r="R158" s="447"/>
      <c r="S158" s="447"/>
      <c r="T158" s="509"/>
      <c r="U158" s="267"/>
      <c r="V158" s="156">
        <f t="shared" si="50"/>
        <v>0</v>
      </c>
      <c r="W158" s="218"/>
      <c r="X158" s="180"/>
      <c r="Y158" s="284"/>
      <c r="Z158" s="187">
        <f t="shared" si="51"/>
        <v>0</v>
      </c>
      <c r="AA158" s="294"/>
      <c r="AB158" s="510"/>
      <c r="AC158" s="510"/>
      <c r="AD158" s="510"/>
      <c r="AE158" s="510"/>
      <c r="AF158" s="510"/>
      <c r="AG158" s="510"/>
      <c r="AH158" s="510"/>
      <c r="AI158" s="510"/>
      <c r="AJ158" s="510"/>
      <c r="AK158" s="510"/>
      <c r="AL158" s="510"/>
      <c r="AM158" s="510"/>
      <c r="AN158" s="291"/>
    </row>
    <row r="159" spans="2:40" ht="14.1" customHeight="1">
      <c r="B159" s="113"/>
      <c r="C159" s="846"/>
      <c r="D159" s="848"/>
      <c r="E159" s="142"/>
      <c r="F159" s="851"/>
      <c r="G159" s="843"/>
      <c r="H159" s="142"/>
      <c r="I159" s="84"/>
      <c r="J159" s="143"/>
      <c r="K159" s="119"/>
      <c r="L159" s="273"/>
      <c r="M159" s="447"/>
      <c r="N159" s="218"/>
      <c r="O159" s="119"/>
      <c r="P159" s="273"/>
      <c r="Q159" s="447"/>
      <c r="R159" s="447"/>
      <c r="S159" s="447"/>
      <c r="T159" s="509"/>
      <c r="U159" s="267"/>
      <c r="V159" s="156">
        <f t="shared" si="50"/>
        <v>0</v>
      </c>
      <c r="W159" s="218"/>
      <c r="X159" s="180"/>
      <c r="Y159" s="284"/>
      <c r="Z159" s="187">
        <f t="shared" si="51"/>
        <v>0</v>
      </c>
      <c r="AA159" s="294"/>
      <c r="AB159" s="510"/>
      <c r="AC159" s="510"/>
      <c r="AD159" s="510"/>
      <c r="AE159" s="510"/>
      <c r="AF159" s="510"/>
      <c r="AG159" s="510"/>
      <c r="AH159" s="510"/>
      <c r="AI159" s="510"/>
      <c r="AJ159" s="510"/>
      <c r="AK159" s="510"/>
      <c r="AL159" s="510"/>
      <c r="AM159" s="510"/>
      <c r="AN159" s="291"/>
    </row>
    <row r="160" spans="2:40" ht="14.1" customHeight="1">
      <c r="B160" s="113"/>
      <c r="C160" s="846"/>
      <c r="D160" s="848"/>
      <c r="E160" s="142"/>
      <c r="F160" s="852"/>
      <c r="G160" s="844"/>
      <c r="H160" s="142"/>
      <c r="I160" s="162"/>
      <c r="J160" s="143"/>
      <c r="K160" s="119"/>
      <c r="L160" s="273"/>
      <c r="M160" s="163"/>
      <c r="N160" s="218"/>
      <c r="O160" s="119"/>
      <c r="P160" s="273"/>
      <c r="Q160" s="163"/>
      <c r="R160" s="163"/>
      <c r="S160" s="163"/>
      <c r="T160" s="233"/>
      <c r="U160" s="267"/>
      <c r="V160" s="164">
        <f>SUM(V154:V159)</f>
        <v>0</v>
      </c>
      <c r="W160" s="218"/>
      <c r="X160" s="180"/>
      <c r="Y160" s="284"/>
      <c r="Z160" s="164">
        <f>SUM(Z154:Z159)</f>
        <v>0</v>
      </c>
      <c r="AA160" s="294"/>
      <c r="AB160" s="164">
        <f t="shared" ref="AB160:AM160" si="52">SUM(AB154:AB159)</f>
        <v>0</v>
      </c>
      <c r="AC160" s="164">
        <f t="shared" si="52"/>
        <v>0</v>
      </c>
      <c r="AD160" s="164">
        <f t="shared" si="52"/>
        <v>0</v>
      </c>
      <c r="AE160" s="164">
        <f t="shared" si="52"/>
        <v>0</v>
      </c>
      <c r="AF160" s="164">
        <f t="shared" si="52"/>
        <v>0</v>
      </c>
      <c r="AG160" s="164">
        <f t="shared" si="52"/>
        <v>0</v>
      </c>
      <c r="AH160" s="164">
        <f t="shared" si="52"/>
        <v>0</v>
      </c>
      <c r="AI160" s="164">
        <f t="shared" si="52"/>
        <v>0</v>
      </c>
      <c r="AJ160" s="164">
        <f t="shared" si="52"/>
        <v>0</v>
      </c>
      <c r="AK160" s="164">
        <f t="shared" si="52"/>
        <v>0</v>
      </c>
      <c r="AL160" s="164">
        <f t="shared" si="52"/>
        <v>0</v>
      </c>
      <c r="AM160" s="164">
        <f t="shared" si="52"/>
        <v>0</v>
      </c>
      <c r="AN160" s="291"/>
    </row>
    <row r="161" spans="2:40" ht="8.1" customHeight="1">
      <c r="B161" s="113"/>
      <c r="C161" s="846"/>
      <c r="D161" s="848"/>
      <c r="E161" s="142"/>
      <c r="F161" s="228"/>
      <c r="G161" s="114"/>
      <c r="H161" s="142"/>
      <c r="I161" s="114"/>
      <c r="J161" s="143"/>
      <c r="K161" s="119"/>
      <c r="L161" s="273"/>
      <c r="M161" s="228"/>
      <c r="N161" s="218"/>
      <c r="O161" s="119"/>
      <c r="P161" s="273"/>
      <c r="Q161" s="228"/>
      <c r="R161" s="228"/>
      <c r="S161" s="228"/>
      <c r="T161" s="238"/>
      <c r="U161" s="114"/>
      <c r="V161" s="161"/>
      <c r="W161" s="218"/>
      <c r="X161" s="180"/>
      <c r="Y161" s="284"/>
      <c r="Z161" s="286"/>
      <c r="AA161" s="290"/>
      <c r="AB161" s="286"/>
      <c r="AC161" s="286"/>
      <c r="AD161" s="286"/>
      <c r="AE161" s="286"/>
      <c r="AF161" s="286"/>
      <c r="AG161" s="286"/>
      <c r="AH161" s="286"/>
      <c r="AI161" s="286"/>
      <c r="AJ161" s="286"/>
      <c r="AK161" s="286"/>
      <c r="AL161" s="286"/>
      <c r="AM161" s="286"/>
      <c r="AN161" s="291"/>
    </row>
    <row r="162" spans="2:40" ht="14.1" customHeight="1">
      <c r="B162" s="113"/>
      <c r="C162" s="846"/>
      <c r="D162" s="848"/>
      <c r="E162" s="142"/>
      <c r="F162" s="850" t="s">
        <v>172</v>
      </c>
      <c r="G162" s="842"/>
      <c r="H162" s="142"/>
      <c r="I162" s="84"/>
      <c r="J162" s="143"/>
      <c r="K162" s="119"/>
      <c r="L162" s="273"/>
      <c r="M162" s="447"/>
      <c r="N162" s="218"/>
      <c r="O162" s="119"/>
      <c r="P162" s="273"/>
      <c r="Q162" s="447"/>
      <c r="R162" s="447"/>
      <c r="S162" s="447"/>
      <c r="T162" s="509"/>
      <c r="U162" s="267"/>
      <c r="V162" s="156">
        <f t="shared" ref="V162:V167" si="53">+S162*T162</f>
        <v>0</v>
      </c>
      <c r="W162" s="218"/>
      <c r="X162" s="180"/>
      <c r="Y162" s="284"/>
      <c r="Z162" s="187">
        <f t="shared" ref="Z162:Z167" si="54">+SUM(AB162:AM162)</f>
        <v>0</v>
      </c>
      <c r="AA162" s="294"/>
      <c r="AB162" s="510"/>
      <c r="AC162" s="510"/>
      <c r="AD162" s="510"/>
      <c r="AE162" s="510"/>
      <c r="AF162" s="510"/>
      <c r="AG162" s="510"/>
      <c r="AH162" s="510"/>
      <c r="AI162" s="510"/>
      <c r="AJ162" s="510"/>
      <c r="AK162" s="510"/>
      <c r="AL162" s="510"/>
      <c r="AM162" s="510"/>
      <c r="AN162" s="291"/>
    </row>
    <row r="163" spans="2:40" ht="14.1" customHeight="1">
      <c r="B163" s="113"/>
      <c r="C163" s="846"/>
      <c r="D163" s="848"/>
      <c r="E163" s="142"/>
      <c r="F163" s="851"/>
      <c r="G163" s="843"/>
      <c r="H163" s="142"/>
      <c r="I163" s="84"/>
      <c r="J163" s="143"/>
      <c r="K163" s="119"/>
      <c r="L163" s="273"/>
      <c r="M163" s="447"/>
      <c r="N163" s="218"/>
      <c r="O163" s="119"/>
      <c r="P163" s="273"/>
      <c r="Q163" s="447"/>
      <c r="R163" s="447"/>
      <c r="S163" s="447"/>
      <c r="T163" s="509"/>
      <c r="U163" s="267"/>
      <c r="V163" s="156">
        <f t="shared" si="53"/>
        <v>0</v>
      </c>
      <c r="W163" s="218"/>
      <c r="X163" s="180"/>
      <c r="Y163" s="284"/>
      <c r="Z163" s="187">
        <f t="shared" si="54"/>
        <v>0</v>
      </c>
      <c r="AA163" s="294"/>
      <c r="AB163" s="510"/>
      <c r="AC163" s="510"/>
      <c r="AD163" s="510"/>
      <c r="AE163" s="510"/>
      <c r="AF163" s="510"/>
      <c r="AG163" s="510"/>
      <c r="AH163" s="510"/>
      <c r="AI163" s="510"/>
      <c r="AJ163" s="510"/>
      <c r="AK163" s="510"/>
      <c r="AL163" s="510"/>
      <c r="AM163" s="510"/>
      <c r="AN163" s="291"/>
    </row>
    <row r="164" spans="2:40" ht="14.1" customHeight="1">
      <c r="B164" s="113"/>
      <c r="C164" s="846"/>
      <c r="D164" s="848"/>
      <c r="E164" s="142"/>
      <c r="F164" s="851"/>
      <c r="G164" s="843"/>
      <c r="H164" s="142"/>
      <c r="I164" s="84"/>
      <c r="J164" s="143"/>
      <c r="K164" s="119"/>
      <c r="L164" s="273"/>
      <c r="M164" s="447"/>
      <c r="N164" s="218"/>
      <c r="O164" s="119"/>
      <c r="P164" s="273"/>
      <c r="Q164" s="447"/>
      <c r="R164" s="447"/>
      <c r="S164" s="447"/>
      <c r="T164" s="509"/>
      <c r="U164" s="267"/>
      <c r="V164" s="156">
        <f t="shared" si="53"/>
        <v>0</v>
      </c>
      <c r="W164" s="218"/>
      <c r="X164" s="180"/>
      <c r="Y164" s="284"/>
      <c r="Z164" s="187">
        <f t="shared" si="54"/>
        <v>0</v>
      </c>
      <c r="AA164" s="294"/>
      <c r="AB164" s="510"/>
      <c r="AC164" s="510"/>
      <c r="AD164" s="510"/>
      <c r="AE164" s="510"/>
      <c r="AF164" s="510"/>
      <c r="AG164" s="510"/>
      <c r="AH164" s="510"/>
      <c r="AI164" s="510"/>
      <c r="AJ164" s="510"/>
      <c r="AK164" s="510"/>
      <c r="AL164" s="510"/>
      <c r="AM164" s="510"/>
      <c r="AN164" s="291"/>
    </row>
    <row r="165" spans="2:40" ht="14.1" customHeight="1">
      <c r="B165" s="113"/>
      <c r="C165" s="846"/>
      <c r="D165" s="848"/>
      <c r="E165" s="142"/>
      <c r="F165" s="851"/>
      <c r="G165" s="843"/>
      <c r="H165" s="142"/>
      <c r="I165" s="84"/>
      <c r="J165" s="143"/>
      <c r="K165" s="119"/>
      <c r="L165" s="273"/>
      <c r="M165" s="447"/>
      <c r="N165" s="218"/>
      <c r="O165" s="119"/>
      <c r="P165" s="273"/>
      <c r="Q165" s="447"/>
      <c r="R165" s="447"/>
      <c r="S165" s="447"/>
      <c r="T165" s="509"/>
      <c r="U165" s="267"/>
      <c r="V165" s="156">
        <f t="shared" si="53"/>
        <v>0</v>
      </c>
      <c r="W165" s="218"/>
      <c r="X165" s="180"/>
      <c r="Y165" s="284"/>
      <c r="Z165" s="187">
        <f t="shared" si="54"/>
        <v>0</v>
      </c>
      <c r="AA165" s="294"/>
      <c r="AB165" s="510"/>
      <c r="AC165" s="510"/>
      <c r="AD165" s="510"/>
      <c r="AE165" s="510"/>
      <c r="AF165" s="510"/>
      <c r="AG165" s="510"/>
      <c r="AH165" s="510"/>
      <c r="AI165" s="510"/>
      <c r="AJ165" s="510"/>
      <c r="AK165" s="510"/>
      <c r="AL165" s="510"/>
      <c r="AM165" s="510"/>
      <c r="AN165" s="291"/>
    </row>
    <row r="166" spans="2:40" ht="14.1" customHeight="1">
      <c r="B166" s="113"/>
      <c r="C166" s="846"/>
      <c r="D166" s="848"/>
      <c r="E166" s="142"/>
      <c r="F166" s="851"/>
      <c r="G166" s="843"/>
      <c r="H166" s="142"/>
      <c r="I166" s="84"/>
      <c r="J166" s="143"/>
      <c r="K166" s="119"/>
      <c r="L166" s="273"/>
      <c r="M166" s="447"/>
      <c r="N166" s="218"/>
      <c r="O166" s="119"/>
      <c r="P166" s="273"/>
      <c r="Q166" s="447"/>
      <c r="R166" s="447"/>
      <c r="S166" s="447"/>
      <c r="T166" s="509"/>
      <c r="U166" s="267"/>
      <c r="V166" s="156">
        <f t="shared" si="53"/>
        <v>0</v>
      </c>
      <c r="W166" s="218"/>
      <c r="X166" s="180"/>
      <c r="Y166" s="284"/>
      <c r="Z166" s="187">
        <f t="shared" si="54"/>
        <v>0</v>
      </c>
      <c r="AA166" s="294"/>
      <c r="AB166" s="510"/>
      <c r="AC166" s="510"/>
      <c r="AD166" s="510"/>
      <c r="AE166" s="510"/>
      <c r="AF166" s="510"/>
      <c r="AG166" s="510"/>
      <c r="AH166" s="510"/>
      <c r="AI166" s="510"/>
      <c r="AJ166" s="510"/>
      <c r="AK166" s="510"/>
      <c r="AL166" s="510"/>
      <c r="AM166" s="510"/>
      <c r="AN166" s="291"/>
    </row>
    <row r="167" spans="2:40" ht="14.1" customHeight="1">
      <c r="B167" s="113"/>
      <c r="C167" s="846"/>
      <c r="D167" s="848"/>
      <c r="E167" s="142"/>
      <c r="F167" s="851"/>
      <c r="G167" s="843"/>
      <c r="H167" s="142"/>
      <c r="I167" s="84"/>
      <c r="J167" s="143"/>
      <c r="K167" s="119"/>
      <c r="L167" s="273"/>
      <c r="M167" s="447"/>
      <c r="N167" s="218"/>
      <c r="O167" s="119"/>
      <c r="P167" s="273"/>
      <c r="Q167" s="447"/>
      <c r="R167" s="447"/>
      <c r="S167" s="447"/>
      <c r="T167" s="509"/>
      <c r="U167" s="267"/>
      <c r="V167" s="156">
        <f t="shared" si="53"/>
        <v>0</v>
      </c>
      <c r="W167" s="218"/>
      <c r="X167" s="180"/>
      <c r="Y167" s="284"/>
      <c r="Z167" s="187">
        <f t="shared" si="54"/>
        <v>0</v>
      </c>
      <c r="AA167" s="294"/>
      <c r="AB167" s="510"/>
      <c r="AC167" s="510"/>
      <c r="AD167" s="510"/>
      <c r="AE167" s="510"/>
      <c r="AF167" s="510"/>
      <c r="AG167" s="510"/>
      <c r="AH167" s="510"/>
      <c r="AI167" s="510"/>
      <c r="AJ167" s="510"/>
      <c r="AK167" s="510"/>
      <c r="AL167" s="510"/>
      <c r="AM167" s="510"/>
      <c r="AN167" s="291"/>
    </row>
    <row r="168" spans="2:40" ht="14.1" customHeight="1">
      <c r="B168" s="113"/>
      <c r="C168" s="847"/>
      <c r="D168" s="849"/>
      <c r="E168" s="142"/>
      <c r="F168" s="852"/>
      <c r="G168" s="844"/>
      <c r="H168" s="142"/>
      <c r="I168" s="162"/>
      <c r="J168" s="143"/>
      <c r="K168" s="119"/>
      <c r="L168" s="273"/>
      <c r="M168" s="163"/>
      <c r="N168" s="218"/>
      <c r="O168" s="119"/>
      <c r="P168" s="273"/>
      <c r="Q168" s="163"/>
      <c r="R168" s="163"/>
      <c r="S168" s="163"/>
      <c r="T168" s="233"/>
      <c r="U168" s="267"/>
      <c r="V168" s="164">
        <f>SUM(V162:V167)</f>
        <v>0</v>
      </c>
      <c r="W168" s="218"/>
      <c r="X168" s="180"/>
      <c r="Y168" s="284"/>
      <c r="Z168" s="164">
        <f>SUM(Z162:Z167)</f>
        <v>0</v>
      </c>
      <c r="AA168" s="294"/>
      <c r="AB168" s="164">
        <f t="shared" ref="AB168:AM168" si="55">SUM(AB162:AB167)</f>
        <v>0</v>
      </c>
      <c r="AC168" s="164">
        <f t="shared" si="55"/>
        <v>0</v>
      </c>
      <c r="AD168" s="164">
        <f t="shared" si="55"/>
        <v>0</v>
      </c>
      <c r="AE168" s="164">
        <f t="shared" si="55"/>
        <v>0</v>
      </c>
      <c r="AF168" s="164">
        <f t="shared" si="55"/>
        <v>0</v>
      </c>
      <c r="AG168" s="164">
        <f t="shared" si="55"/>
        <v>0</v>
      </c>
      <c r="AH168" s="164">
        <f t="shared" si="55"/>
        <v>0</v>
      </c>
      <c r="AI168" s="164">
        <f t="shared" si="55"/>
        <v>0</v>
      </c>
      <c r="AJ168" s="164">
        <f t="shared" si="55"/>
        <v>0</v>
      </c>
      <c r="AK168" s="164">
        <f t="shared" si="55"/>
        <v>0</v>
      </c>
      <c r="AL168" s="164">
        <f t="shared" si="55"/>
        <v>0</v>
      </c>
      <c r="AM168" s="164">
        <f t="shared" si="55"/>
        <v>0</v>
      </c>
      <c r="AN168" s="291"/>
    </row>
    <row r="169" spans="2:40" ht="14.1" customHeight="1">
      <c r="B169" s="113"/>
      <c r="C169" s="362"/>
      <c r="D169" s="265"/>
      <c r="E169" s="142"/>
      <c r="F169" s="369"/>
      <c r="G169" s="266"/>
      <c r="H169" s="142"/>
      <c r="I169" s="267"/>
      <c r="J169" s="143"/>
      <c r="K169" s="119"/>
      <c r="L169" s="273"/>
      <c r="M169" s="276"/>
      <c r="N169" s="218"/>
      <c r="O169" s="119"/>
      <c r="P169" s="273"/>
      <c r="Q169" s="276"/>
      <c r="R169" s="276"/>
      <c r="S169" s="276"/>
      <c r="T169" s="277"/>
      <c r="U169" s="267"/>
      <c r="V169" s="278"/>
      <c r="W169" s="218"/>
      <c r="X169" s="180"/>
      <c r="Y169" s="284"/>
      <c r="Z169" s="286"/>
      <c r="AA169" s="290"/>
      <c r="AB169" s="286"/>
      <c r="AC169" s="286"/>
      <c r="AD169" s="286"/>
      <c r="AE169" s="286"/>
      <c r="AF169" s="286"/>
      <c r="AG169" s="286"/>
      <c r="AH169" s="286"/>
      <c r="AI169" s="286"/>
      <c r="AJ169" s="286"/>
      <c r="AK169" s="286"/>
      <c r="AL169" s="286"/>
      <c r="AM169" s="286"/>
      <c r="AN169" s="291"/>
    </row>
    <row r="170" spans="2:40" ht="14.1" customHeight="1">
      <c r="B170" s="113"/>
      <c r="C170" s="362"/>
      <c r="D170" s="265"/>
      <c r="E170" s="142"/>
      <c r="F170" s="369"/>
      <c r="G170" s="266"/>
      <c r="H170" s="142"/>
      <c r="I170" s="267"/>
      <c r="J170" s="143"/>
      <c r="K170" s="119"/>
      <c r="L170" s="273"/>
      <c r="M170" s="276"/>
      <c r="N170" s="218"/>
      <c r="O170" s="119"/>
      <c r="P170" s="273"/>
      <c r="Q170" s="276"/>
      <c r="R170" s="276"/>
      <c r="S170" s="276"/>
      <c r="T170" s="277"/>
      <c r="U170" s="267"/>
      <c r="V170" s="278"/>
      <c r="W170" s="218"/>
      <c r="X170" s="180"/>
      <c r="Y170" s="284"/>
      <c r="Z170" s="286"/>
      <c r="AA170" s="290"/>
      <c r="AB170" s="286"/>
      <c r="AC170" s="286"/>
      <c r="AD170" s="286"/>
      <c r="AE170" s="286"/>
      <c r="AF170" s="286"/>
      <c r="AG170" s="286"/>
      <c r="AH170" s="286"/>
      <c r="AI170" s="286"/>
      <c r="AJ170" s="286"/>
      <c r="AK170" s="286"/>
      <c r="AL170" s="286"/>
      <c r="AM170" s="286"/>
      <c r="AN170" s="291"/>
    </row>
    <row r="171" spans="2:40" ht="14.1" customHeight="1" thickBot="1">
      <c r="B171" s="113"/>
      <c r="C171" s="362"/>
      <c r="D171" s="265"/>
      <c r="E171" s="142"/>
      <c r="F171" s="369"/>
      <c r="G171" s="266"/>
      <c r="H171" s="142"/>
      <c r="I171" s="267"/>
      <c r="J171" s="143"/>
      <c r="K171" s="119"/>
      <c r="L171" s="273"/>
      <c r="M171" s="276"/>
      <c r="N171" s="218"/>
      <c r="O171" s="119"/>
      <c r="P171" s="273"/>
      <c r="Q171" s="276"/>
      <c r="R171" s="276"/>
      <c r="S171" s="276"/>
      <c r="T171" s="277"/>
      <c r="U171" s="267"/>
      <c r="V171" s="244">
        <f>+V128+V136+V144+V152+V160+V168</f>
        <v>0</v>
      </c>
      <c r="W171" s="218"/>
      <c r="X171" s="180"/>
      <c r="Y171" s="284"/>
      <c r="Z171" s="244">
        <f>+Z128+Z136+Z144+Z152+Z160+Z168</f>
        <v>0</v>
      </c>
      <c r="AA171" s="294"/>
      <c r="AB171" s="244">
        <f t="shared" ref="AB171:AM171" si="56">+AB128+AB136+AB144+AB152+AB160+AB168</f>
        <v>0</v>
      </c>
      <c r="AC171" s="244">
        <f t="shared" si="56"/>
        <v>0</v>
      </c>
      <c r="AD171" s="244">
        <f t="shared" si="56"/>
        <v>0</v>
      </c>
      <c r="AE171" s="244">
        <f t="shared" si="56"/>
        <v>0</v>
      </c>
      <c r="AF171" s="244">
        <f t="shared" si="56"/>
        <v>0</v>
      </c>
      <c r="AG171" s="244">
        <f t="shared" si="56"/>
        <v>0</v>
      </c>
      <c r="AH171" s="244">
        <f t="shared" si="56"/>
        <v>0</v>
      </c>
      <c r="AI171" s="244">
        <f t="shared" si="56"/>
        <v>0</v>
      </c>
      <c r="AJ171" s="244">
        <f t="shared" si="56"/>
        <v>0</v>
      </c>
      <c r="AK171" s="244">
        <f t="shared" si="56"/>
        <v>0</v>
      </c>
      <c r="AL171" s="244">
        <f t="shared" si="56"/>
        <v>0</v>
      </c>
      <c r="AM171" s="244">
        <f t="shared" si="56"/>
        <v>0</v>
      </c>
      <c r="AN171" s="291"/>
    </row>
    <row r="172" spans="2:40" s="16" customFormat="1" ht="14.1" customHeight="1" thickBot="1">
      <c r="B172" s="263"/>
      <c r="C172" s="363"/>
      <c r="D172" s="115"/>
      <c r="E172" s="144"/>
      <c r="F172" s="279"/>
      <c r="G172" s="268"/>
      <c r="H172" s="144"/>
      <c r="I172" s="268"/>
      <c r="J172" s="264"/>
      <c r="K172" s="119"/>
      <c r="L172" s="274"/>
      <c r="M172" s="279"/>
      <c r="N172" s="275"/>
      <c r="O172" s="119"/>
      <c r="P172" s="274"/>
      <c r="Q172" s="279"/>
      <c r="R172" s="279"/>
      <c r="S172" s="279"/>
      <c r="T172" s="280"/>
      <c r="U172" s="268"/>
      <c r="V172" s="281"/>
      <c r="W172" s="275"/>
      <c r="X172" s="180"/>
      <c r="Y172" s="285"/>
      <c r="Z172" s="282"/>
      <c r="AA172" s="292"/>
      <c r="AB172" s="282"/>
      <c r="AC172" s="282"/>
      <c r="AD172" s="282"/>
      <c r="AE172" s="282"/>
      <c r="AF172" s="282"/>
      <c r="AG172" s="282"/>
      <c r="AH172" s="282"/>
      <c r="AI172" s="282"/>
      <c r="AJ172" s="282"/>
      <c r="AK172" s="282"/>
      <c r="AL172" s="282"/>
      <c r="AM172" s="282"/>
      <c r="AN172" s="293"/>
    </row>
    <row r="173" spans="2:40" ht="14.1" customHeight="1">
      <c r="C173" s="361"/>
      <c r="F173" s="227"/>
    </row>
    <row r="174" spans="2:40" ht="14.1" customHeight="1">
      <c r="C174" s="361"/>
      <c r="F174" s="227"/>
    </row>
    <row r="175" spans="2:40" ht="14.1" customHeight="1" thickBot="1">
      <c r="C175" s="361"/>
      <c r="F175" s="227"/>
    </row>
    <row r="176" spans="2:40" ht="14.1" customHeight="1">
      <c r="B176" s="295"/>
      <c r="C176" s="313"/>
      <c r="D176" s="296"/>
      <c r="E176" s="297"/>
      <c r="F176" s="313"/>
      <c r="G176" s="298"/>
      <c r="H176" s="297"/>
      <c r="I176" s="298"/>
      <c r="J176" s="299"/>
      <c r="K176" s="119"/>
      <c r="L176" s="316"/>
      <c r="M176" s="313"/>
      <c r="N176" s="325"/>
      <c r="O176" s="119"/>
      <c r="P176" s="316"/>
      <c r="Q176" s="313"/>
      <c r="R176" s="313"/>
      <c r="S176" s="313"/>
      <c r="T176" s="314"/>
      <c r="U176" s="298"/>
      <c r="V176" s="315"/>
      <c r="W176" s="325"/>
      <c r="X176" s="180"/>
      <c r="Y176" s="334"/>
      <c r="Z176" s="331"/>
      <c r="AA176" s="337"/>
      <c r="AB176" s="331"/>
      <c r="AC176" s="331"/>
      <c r="AD176" s="331"/>
      <c r="AE176" s="331"/>
      <c r="AF176" s="331"/>
      <c r="AG176" s="331"/>
      <c r="AH176" s="331"/>
      <c r="AI176" s="331"/>
      <c r="AJ176" s="331"/>
      <c r="AK176" s="331"/>
      <c r="AL176" s="331"/>
      <c r="AM176" s="331"/>
      <c r="AN176" s="338"/>
    </row>
    <row r="177" spans="2:40" ht="14.1" customHeight="1">
      <c r="B177" s="300"/>
      <c r="C177" s="845">
        <v>2.4</v>
      </c>
      <c r="D177" s="842"/>
      <c r="E177" s="302"/>
      <c r="F177" s="850" t="s">
        <v>173</v>
      </c>
      <c r="G177" s="842"/>
      <c r="H177" s="302"/>
      <c r="I177" s="84"/>
      <c r="J177" s="304"/>
      <c r="K177" s="119"/>
      <c r="L177" s="317"/>
      <c r="M177" s="447"/>
      <c r="N177" s="326"/>
      <c r="O177" s="119"/>
      <c r="P177" s="317"/>
      <c r="Q177" s="447"/>
      <c r="R177" s="447"/>
      <c r="S177" s="447"/>
      <c r="T177" s="509"/>
      <c r="U177" s="309"/>
      <c r="V177" s="156">
        <f t="shared" ref="V177:V182" si="57">+S177*T177</f>
        <v>0</v>
      </c>
      <c r="W177" s="326"/>
      <c r="X177" s="180"/>
      <c r="Y177" s="335"/>
      <c r="Z177" s="187">
        <f t="shared" ref="Z177:Z182" si="58">+SUM(AB177:AM177)</f>
        <v>0</v>
      </c>
      <c r="AA177" s="339"/>
      <c r="AB177" s="510"/>
      <c r="AC177" s="510"/>
      <c r="AD177" s="510"/>
      <c r="AE177" s="510"/>
      <c r="AF177" s="510"/>
      <c r="AG177" s="510"/>
      <c r="AH177" s="510"/>
      <c r="AI177" s="510"/>
      <c r="AJ177" s="510"/>
      <c r="AK177" s="510"/>
      <c r="AL177" s="510"/>
      <c r="AM177" s="510"/>
      <c r="AN177" s="342"/>
    </row>
    <row r="178" spans="2:40" ht="14.1" customHeight="1">
      <c r="B178" s="300"/>
      <c r="C178" s="846"/>
      <c r="D178" s="848"/>
      <c r="E178" s="302"/>
      <c r="F178" s="851"/>
      <c r="G178" s="843"/>
      <c r="H178" s="302"/>
      <c r="I178" s="84"/>
      <c r="J178" s="304"/>
      <c r="K178" s="119"/>
      <c r="L178" s="317"/>
      <c r="M178" s="447"/>
      <c r="N178" s="326"/>
      <c r="O178" s="119"/>
      <c r="P178" s="317"/>
      <c r="Q178" s="447"/>
      <c r="R178" s="447"/>
      <c r="S178" s="447"/>
      <c r="T178" s="509"/>
      <c r="U178" s="309"/>
      <c r="V178" s="156">
        <f t="shared" si="57"/>
        <v>0</v>
      </c>
      <c r="W178" s="326"/>
      <c r="X178" s="180"/>
      <c r="Y178" s="335"/>
      <c r="Z178" s="187">
        <f t="shared" si="58"/>
        <v>0</v>
      </c>
      <c r="AA178" s="339"/>
      <c r="AB178" s="510"/>
      <c r="AC178" s="510"/>
      <c r="AD178" s="510"/>
      <c r="AE178" s="510"/>
      <c r="AF178" s="510"/>
      <c r="AG178" s="510"/>
      <c r="AH178" s="510"/>
      <c r="AI178" s="510"/>
      <c r="AJ178" s="510"/>
      <c r="AK178" s="510"/>
      <c r="AL178" s="510"/>
      <c r="AM178" s="510"/>
      <c r="AN178" s="342"/>
    </row>
    <row r="179" spans="2:40" ht="14.1" customHeight="1">
      <c r="B179" s="300"/>
      <c r="C179" s="846"/>
      <c r="D179" s="848"/>
      <c r="E179" s="302"/>
      <c r="F179" s="851"/>
      <c r="G179" s="843"/>
      <c r="H179" s="302"/>
      <c r="I179" s="84"/>
      <c r="J179" s="304"/>
      <c r="K179" s="119"/>
      <c r="L179" s="317"/>
      <c r="M179" s="447"/>
      <c r="N179" s="326"/>
      <c r="O179" s="119"/>
      <c r="P179" s="317"/>
      <c r="Q179" s="447"/>
      <c r="R179" s="447"/>
      <c r="S179" s="447"/>
      <c r="T179" s="509"/>
      <c r="U179" s="309"/>
      <c r="V179" s="156">
        <f t="shared" si="57"/>
        <v>0</v>
      </c>
      <c r="W179" s="326"/>
      <c r="X179" s="180"/>
      <c r="Y179" s="335"/>
      <c r="Z179" s="187">
        <f t="shared" si="58"/>
        <v>0</v>
      </c>
      <c r="AA179" s="339"/>
      <c r="AB179" s="510"/>
      <c r="AC179" s="510"/>
      <c r="AD179" s="510"/>
      <c r="AE179" s="510"/>
      <c r="AF179" s="510"/>
      <c r="AG179" s="510"/>
      <c r="AH179" s="510"/>
      <c r="AI179" s="510"/>
      <c r="AJ179" s="510"/>
      <c r="AK179" s="510"/>
      <c r="AL179" s="510"/>
      <c r="AM179" s="510"/>
      <c r="AN179" s="342"/>
    </row>
    <row r="180" spans="2:40" ht="14.1" customHeight="1">
      <c r="B180" s="300"/>
      <c r="C180" s="846"/>
      <c r="D180" s="848"/>
      <c r="E180" s="302"/>
      <c r="F180" s="851"/>
      <c r="G180" s="843"/>
      <c r="H180" s="302"/>
      <c r="I180" s="84"/>
      <c r="J180" s="304"/>
      <c r="K180" s="119"/>
      <c r="L180" s="317"/>
      <c r="M180" s="447"/>
      <c r="N180" s="326"/>
      <c r="O180" s="119"/>
      <c r="P180" s="317"/>
      <c r="Q180" s="447"/>
      <c r="R180" s="447"/>
      <c r="S180" s="447"/>
      <c r="T180" s="509"/>
      <c r="U180" s="309"/>
      <c r="V180" s="156">
        <f t="shared" si="57"/>
        <v>0</v>
      </c>
      <c r="W180" s="326"/>
      <c r="X180" s="180"/>
      <c r="Y180" s="335"/>
      <c r="Z180" s="187">
        <f t="shared" si="58"/>
        <v>0</v>
      </c>
      <c r="AA180" s="339"/>
      <c r="AB180" s="510"/>
      <c r="AC180" s="510"/>
      <c r="AD180" s="510"/>
      <c r="AE180" s="510"/>
      <c r="AF180" s="510"/>
      <c r="AG180" s="510"/>
      <c r="AH180" s="510"/>
      <c r="AI180" s="510"/>
      <c r="AJ180" s="510"/>
      <c r="AK180" s="510"/>
      <c r="AL180" s="510"/>
      <c r="AM180" s="510"/>
      <c r="AN180" s="342"/>
    </row>
    <row r="181" spans="2:40" ht="14.1" customHeight="1">
      <c r="B181" s="300"/>
      <c r="C181" s="846"/>
      <c r="D181" s="848"/>
      <c r="E181" s="302"/>
      <c r="F181" s="851"/>
      <c r="G181" s="843"/>
      <c r="H181" s="302"/>
      <c r="I181" s="84"/>
      <c r="J181" s="304"/>
      <c r="K181" s="119"/>
      <c r="L181" s="317"/>
      <c r="M181" s="447"/>
      <c r="N181" s="326"/>
      <c r="O181" s="119"/>
      <c r="P181" s="317"/>
      <c r="Q181" s="447"/>
      <c r="R181" s="447"/>
      <c r="S181" s="447"/>
      <c r="T181" s="509"/>
      <c r="U181" s="309"/>
      <c r="V181" s="156">
        <f t="shared" si="57"/>
        <v>0</v>
      </c>
      <c r="W181" s="326"/>
      <c r="X181" s="180"/>
      <c r="Y181" s="335"/>
      <c r="Z181" s="187">
        <f t="shared" si="58"/>
        <v>0</v>
      </c>
      <c r="AA181" s="339"/>
      <c r="AB181" s="510"/>
      <c r="AC181" s="510"/>
      <c r="AD181" s="510"/>
      <c r="AE181" s="510"/>
      <c r="AF181" s="510"/>
      <c r="AG181" s="510"/>
      <c r="AH181" s="510"/>
      <c r="AI181" s="510"/>
      <c r="AJ181" s="510"/>
      <c r="AK181" s="510"/>
      <c r="AL181" s="510"/>
      <c r="AM181" s="510"/>
      <c r="AN181" s="342"/>
    </row>
    <row r="182" spans="2:40" ht="14.1" customHeight="1">
      <c r="B182" s="300"/>
      <c r="C182" s="846"/>
      <c r="D182" s="848"/>
      <c r="E182" s="302"/>
      <c r="F182" s="851"/>
      <c r="G182" s="843"/>
      <c r="H182" s="302"/>
      <c r="I182" s="84"/>
      <c r="J182" s="304"/>
      <c r="K182" s="119"/>
      <c r="L182" s="317"/>
      <c r="M182" s="447"/>
      <c r="N182" s="326"/>
      <c r="O182" s="119"/>
      <c r="P182" s="317"/>
      <c r="Q182" s="447"/>
      <c r="R182" s="447"/>
      <c r="S182" s="447"/>
      <c r="T182" s="509"/>
      <c r="U182" s="309"/>
      <c r="V182" s="156">
        <f t="shared" si="57"/>
        <v>0</v>
      </c>
      <c r="W182" s="326"/>
      <c r="X182" s="180"/>
      <c r="Y182" s="335"/>
      <c r="Z182" s="187">
        <f t="shared" si="58"/>
        <v>0</v>
      </c>
      <c r="AA182" s="339"/>
      <c r="AB182" s="510"/>
      <c r="AC182" s="510"/>
      <c r="AD182" s="510"/>
      <c r="AE182" s="510"/>
      <c r="AF182" s="510"/>
      <c r="AG182" s="510"/>
      <c r="AH182" s="510"/>
      <c r="AI182" s="510"/>
      <c r="AJ182" s="510"/>
      <c r="AK182" s="510"/>
      <c r="AL182" s="510"/>
      <c r="AM182" s="510"/>
      <c r="AN182" s="342"/>
    </row>
    <row r="183" spans="2:40" ht="14.1" customHeight="1">
      <c r="B183" s="300"/>
      <c r="C183" s="846"/>
      <c r="D183" s="848"/>
      <c r="E183" s="302"/>
      <c r="F183" s="852"/>
      <c r="G183" s="844"/>
      <c r="H183" s="302"/>
      <c r="I183" s="162"/>
      <c r="J183" s="304"/>
      <c r="K183" s="119"/>
      <c r="L183" s="317"/>
      <c r="M183" s="163"/>
      <c r="N183" s="326"/>
      <c r="O183" s="119"/>
      <c r="P183" s="317"/>
      <c r="Q183" s="163"/>
      <c r="R183" s="163"/>
      <c r="S183" s="163"/>
      <c r="T183" s="233"/>
      <c r="U183" s="309"/>
      <c r="V183" s="164">
        <f>SUM(V177:V182)</f>
        <v>0</v>
      </c>
      <c r="W183" s="326"/>
      <c r="X183" s="180"/>
      <c r="Y183" s="335"/>
      <c r="Z183" s="164">
        <f>SUM(Z177:Z182)</f>
        <v>0</v>
      </c>
      <c r="AA183" s="339"/>
      <c r="AB183" s="164">
        <f t="shared" ref="AB183:AM183" si="59">SUM(AB177:AB182)</f>
        <v>0</v>
      </c>
      <c r="AC183" s="164">
        <f t="shared" si="59"/>
        <v>0</v>
      </c>
      <c r="AD183" s="164">
        <f t="shared" si="59"/>
        <v>0</v>
      </c>
      <c r="AE183" s="164">
        <f t="shared" si="59"/>
        <v>0</v>
      </c>
      <c r="AF183" s="164">
        <f t="shared" si="59"/>
        <v>0</v>
      </c>
      <c r="AG183" s="164">
        <f t="shared" si="59"/>
        <v>0</v>
      </c>
      <c r="AH183" s="164">
        <f t="shared" si="59"/>
        <v>0</v>
      </c>
      <c r="AI183" s="164">
        <f t="shared" si="59"/>
        <v>0</v>
      </c>
      <c r="AJ183" s="164">
        <f t="shared" si="59"/>
        <v>0</v>
      </c>
      <c r="AK183" s="164">
        <f t="shared" si="59"/>
        <v>0</v>
      </c>
      <c r="AL183" s="164">
        <f t="shared" si="59"/>
        <v>0</v>
      </c>
      <c r="AM183" s="164">
        <f t="shared" si="59"/>
        <v>0</v>
      </c>
      <c r="AN183" s="342"/>
    </row>
    <row r="184" spans="2:40" ht="8.1" customHeight="1">
      <c r="B184" s="300"/>
      <c r="C184" s="846"/>
      <c r="D184" s="848"/>
      <c r="E184" s="302"/>
      <c r="F184" s="328"/>
      <c r="G184" s="312"/>
      <c r="H184" s="302"/>
      <c r="I184" s="312"/>
      <c r="J184" s="304"/>
      <c r="K184" s="119"/>
      <c r="L184" s="317"/>
      <c r="M184" s="328"/>
      <c r="N184" s="326"/>
      <c r="O184" s="119"/>
      <c r="P184" s="317"/>
      <c r="Q184" s="328"/>
      <c r="R184" s="328"/>
      <c r="S184" s="328"/>
      <c r="T184" s="329"/>
      <c r="U184" s="312"/>
      <c r="V184" s="330"/>
      <c r="W184" s="326"/>
      <c r="X184" s="180"/>
      <c r="Y184" s="335"/>
      <c r="Z184" s="332"/>
      <c r="AA184" s="340"/>
      <c r="AB184" s="332"/>
      <c r="AC184" s="332"/>
      <c r="AD184" s="332"/>
      <c r="AE184" s="332"/>
      <c r="AF184" s="332"/>
      <c r="AG184" s="332"/>
      <c r="AH184" s="332"/>
      <c r="AI184" s="332"/>
      <c r="AJ184" s="332"/>
      <c r="AK184" s="332"/>
      <c r="AL184" s="332"/>
      <c r="AM184" s="332"/>
      <c r="AN184" s="342"/>
    </row>
    <row r="185" spans="2:40" ht="14.1" customHeight="1">
      <c r="B185" s="300"/>
      <c r="C185" s="846"/>
      <c r="D185" s="848"/>
      <c r="E185" s="302"/>
      <c r="F185" s="850" t="s">
        <v>174</v>
      </c>
      <c r="G185" s="842"/>
      <c r="H185" s="302"/>
      <c r="I185" s="84"/>
      <c r="J185" s="304"/>
      <c r="K185" s="119"/>
      <c r="L185" s="317"/>
      <c r="M185" s="447"/>
      <c r="N185" s="326"/>
      <c r="O185" s="119"/>
      <c r="P185" s="317"/>
      <c r="Q185" s="447"/>
      <c r="R185" s="447"/>
      <c r="S185" s="447"/>
      <c r="T185" s="509"/>
      <c r="U185" s="309"/>
      <c r="V185" s="156">
        <f t="shared" ref="V185:V190" si="60">+S185*T185</f>
        <v>0</v>
      </c>
      <c r="W185" s="326"/>
      <c r="X185" s="180"/>
      <c r="Y185" s="335"/>
      <c r="Z185" s="187">
        <f t="shared" ref="Z185:Z190" si="61">+SUM(AB185:AM185)</f>
        <v>0</v>
      </c>
      <c r="AA185" s="339"/>
      <c r="AB185" s="510"/>
      <c r="AC185" s="510"/>
      <c r="AD185" s="510"/>
      <c r="AE185" s="510"/>
      <c r="AF185" s="510"/>
      <c r="AG185" s="510"/>
      <c r="AH185" s="510"/>
      <c r="AI185" s="510"/>
      <c r="AJ185" s="510"/>
      <c r="AK185" s="510"/>
      <c r="AL185" s="510"/>
      <c r="AM185" s="510"/>
      <c r="AN185" s="342"/>
    </row>
    <row r="186" spans="2:40" ht="14.1" customHeight="1">
      <c r="B186" s="300"/>
      <c r="C186" s="846"/>
      <c r="D186" s="848"/>
      <c r="E186" s="302"/>
      <c r="F186" s="851"/>
      <c r="G186" s="843"/>
      <c r="H186" s="302"/>
      <c r="I186" s="84"/>
      <c r="J186" s="304"/>
      <c r="K186" s="119"/>
      <c r="L186" s="317"/>
      <c r="M186" s="447"/>
      <c r="N186" s="326"/>
      <c r="O186" s="119"/>
      <c r="P186" s="317"/>
      <c r="Q186" s="447"/>
      <c r="R186" s="447"/>
      <c r="S186" s="447"/>
      <c r="T186" s="509"/>
      <c r="U186" s="309"/>
      <c r="V186" s="156">
        <f t="shared" si="60"/>
        <v>0</v>
      </c>
      <c r="W186" s="326"/>
      <c r="X186" s="180"/>
      <c r="Y186" s="335"/>
      <c r="Z186" s="187">
        <f t="shared" si="61"/>
        <v>0</v>
      </c>
      <c r="AA186" s="339"/>
      <c r="AB186" s="510"/>
      <c r="AC186" s="510"/>
      <c r="AD186" s="510"/>
      <c r="AE186" s="510"/>
      <c r="AF186" s="510"/>
      <c r="AG186" s="510"/>
      <c r="AH186" s="510"/>
      <c r="AI186" s="510"/>
      <c r="AJ186" s="510"/>
      <c r="AK186" s="510"/>
      <c r="AL186" s="510"/>
      <c r="AM186" s="510"/>
      <c r="AN186" s="342"/>
    </row>
    <row r="187" spans="2:40" ht="14.1" customHeight="1">
      <c r="B187" s="300"/>
      <c r="C187" s="846"/>
      <c r="D187" s="848"/>
      <c r="E187" s="302"/>
      <c r="F187" s="851"/>
      <c r="G187" s="843"/>
      <c r="H187" s="302"/>
      <c r="I187" s="84"/>
      <c r="J187" s="304"/>
      <c r="K187" s="119"/>
      <c r="L187" s="317"/>
      <c r="M187" s="447"/>
      <c r="N187" s="326"/>
      <c r="O187" s="119"/>
      <c r="P187" s="317"/>
      <c r="Q187" s="447"/>
      <c r="R187" s="447"/>
      <c r="S187" s="447"/>
      <c r="T187" s="509"/>
      <c r="U187" s="309"/>
      <c r="V187" s="156">
        <f t="shared" si="60"/>
        <v>0</v>
      </c>
      <c r="W187" s="326"/>
      <c r="X187" s="180"/>
      <c r="Y187" s="335"/>
      <c r="Z187" s="187">
        <f t="shared" si="61"/>
        <v>0</v>
      </c>
      <c r="AA187" s="339"/>
      <c r="AB187" s="510"/>
      <c r="AC187" s="510"/>
      <c r="AD187" s="510"/>
      <c r="AE187" s="510"/>
      <c r="AF187" s="510"/>
      <c r="AG187" s="510"/>
      <c r="AH187" s="510"/>
      <c r="AI187" s="510"/>
      <c r="AJ187" s="510"/>
      <c r="AK187" s="510"/>
      <c r="AL187" s="510"/>
      <c r="AM187" s="510"/>
      <c r="AN187" s="342"/>
    </row>
    <row r="188" spans="2:40" ht="14.1" customHeight="1">
      <c r="B188" s="300"/>
      <c r="C188" s="846"/>
      <c r="D188" s="848"/>
      <c r="E188" s="302"/>
      <c r="F188" s="851"/>
      <c r="G188" s="843"/>
      <c r="H188" s="302"/>
      <c r="I188" s="84"/>
      <c r="J188" s="304"/>
      <c r="K188" s="119"/>
      <c r="L188" s="317"/>
      <c r="M188" s="447"/>
      <c r="N188" s="326"/>
      <c r="O188" s="119"/>
      <c r="P188" s="317"/>
      <c r="Q188" s="447"/>
      <c r="R188" s="447"/>
      <c r="S188" s="447"/>
      <c r="T188" s="509"/>
      <c r="U188" s="309"/>
      <c r="V188" s="156">
        <f t="shared" si="60"/>
        <v>0</v>
      </c>
      <c r="W188" s="326"/>
      <c r="X188" s="180"/>
      <c r="Y188" s="335"/>
      <c r="Z188" s="187">
        <f t="shared" si="61"/>
        <v>0</v>
      </c>
      <c r="AA188" s="339"/>
      <c r="AB188" s="510"/>
      <c r="AC188" s="510"/>
      <c r="AD188" s="510"/>
      <c r="AE188" s="510"/>
      <c r="AF188" s="510"/>
      <c r="AG188" s="510"/>
      <c r="AH188" s="510"/>
      <c r="AI188" s="510"/>
      <c r="AJ188" s="510"/>
      <c r="AK188" s="510"/>
      <c r="AL188" s="510"/>
      <c r="AM188" s="510"/>
      <c r="AN188" s="342"/>
    </row>
    <row r="189" spans="2:40" ht="14.1" customHeight="1">
      <c r="B189" s="300"/>
      <c r="C189" s="846"/>
      <c r="D189" s="848"/>
      <c r="E189" s="302"/>
      <c r="F189" s="851"/>
      <c r="G189" s="843"/>
      <c r="H189" s="302"/>
      <c r="I189" s="84"/>
      <c r="J189" s="304"/>
      <c r="K189" s="119"/>
      <c r="L189" s="317"/>
      <c r="M189" s="447"/>
      <c r="N189" s="326"/>
      <c r="O189" s="119"/>
      <c r="P189" s="317"/>
      <c r="Q189" s="447"/>
      <c r="R189" s="447"/>
      <c r="S189" s="447"/>
      <c r="T189" s="509"/>
      <c r="U189" s="309"/>
      <c r="V189" s="156">
        <f t="shared" si="60"/>
        <v>0</v>
      </c>
      <c r="W189" s="326"/>
      <c r="X189" s="180"/>
      <c r="Y189" s="335"/>
      <c r="Z189" s="187">
        <f t="shared" si="61"/>
        <v>0</v>
      </c>
      <c r="AA189" s="339"/>
      <c r="AB189" s="510"/>
      <c r="AC189" s="510"/>
      <c r="AD189" s="510"/>
      <c r="AE189" s="510"/>
      <c r="AF189" s="510"/>
      <c r="AG189" s="510"/>
      <c r="AH189" s="510"/>
      <c r="AI189" s="510"/>
      <c r="AJ189" s="510"/>
      <c r="AK189" s="510"/>
      <c r="AL189" s="510"/>
      <c r="AM189" s="510"/>
      <c r="AN189" s="342"/>
    </row>
    <row r="190" spans="2:40" ht="14.1" customHeight="1">
      <c r="B190" s="300"/>
      <c r="C190" s="846"/>
      <c r="D190" s="848"/>
      <c r="E190" s="302"/>
      <c r="F190" s="851"/>
      <c r="G190" s="843"/>
      <c r="H190" s="302"/>
      <c r="I190" s="84"/>
      <c r="J190" s="304"/>
      <c r="K190" s="119"/>
      <c r="L190" s="317"/>
      <c r="M190" s="447"/>
      <c r="N190" s="326"/>
      <c r="O190" s="119"/>
      <c r="P190" s="317"/>
      <c r="Q190" s="447"/>
      <c r="R190" s="447"/>
      <c r="S190" s="447"/>
      <c r="T190" s="509"/>
      <c r="U190" s="309"/>
      <c r="V190" s="156">
        <f t="shared" si="60"/>
        <v>0</v>
      </c>
      <c r="W190" s="326"/>
      <c r="X190" s="180"/>
      <c r="Y190" s="335"/>
      <c r="Z190" s="187">
        <f t="shared" si="61"/>
        <v>0</v>
      </c>
      <c r="AA190" s="339"/>
      <c r="AB190" s="510"/>
      <c r="AC190" s="510"/>
      <c r="AD190" s="510"/>
      <c r="AE190" s="510"/>
      <c r="AF190" s="510"/>
      <c r="AG190" s="510"/>
      <c r="AH190" s="510"/>
      <c r="AI190" s="510"/>
      <c r="AJ190" s="510"/>
      <c r="AK190" s="510"/>
      <c r="AL190" s="510"/>
      <c r="AM190" s="510"/>
      <c r="AN190" s="342"/>
    </row>
    <row r="191" spans="2:40" ht="14.1" customHeight="1">
      <c r="B191" s="300"/>
      <c r="C191" s="846"/>
      <c r="D191" s="848"/>
      <c r="E191" s="302"/>
      <c r="F191" s="852"/>
      <c r="G191" s="844"/>
      <c r="H191" s="302"/>
      <c r="I191" s="162"/>
      <c r="J191" s="304"/>
      <c r="K191" s="119"/>
      <c r="L191" s="317"/>
      <c r="M191" s="163"/>
      <c r="N191" s="326"/>
      <c r="O191" s="119"/>
      <c r="P191" s="317"/>
      <c r="Q191" s="163"/>
      <c r="R191" s="163"/>
      <c r="S191" s="163"/>
      <c r="T191" s="233"/>
      <c r="U191" s="309"/>
      <c r="V191" s="164">
        <f>SUM(V185:V190)</f>
        <v>0</v>
      </c>
      <c r="W191" s="326"/>
      <c r="X191" s="180"/>
      <c r="Y191" s="335"/>
      <c r="Z191" s="164">
        <f>SUM(Z185:Z190)</f>
        <v>0</v>
      </c>
      <c r="AA191" s="339"/>
      <c r="AB191" s="164">
        <f t="shared" ref="AB191:AM191" si="62">SUM(AB185:AB190)</f>
        <v>0</v>
      </c>
      <c r="AC191" s="164">
        <f t="shared" si="62"/>
        <v>0</v>
      </c>
      <c r="AD191" s="164">
        <f t="shared" si="62"/>
        <v>0</v>
      </c>
      <c r="AE191" s="164">
        <f t="shared" si="62"/>
        <v>0</v>
      </c>
      <c r="AF191" s="164">
        <f t="shared" si="62"/>
        <v>0</v>
      </c>
      <c r="AG191" s="164">
        <f t="shared" si="62"/>
        <v>0</v>
      </c>
      <c r="AH191" s="164">
        <f t="shared" si="62"/>
        <v>0</v>
      </c>
      <c r="AI191" s="164">
        <f t="shared" si="62"/>
        <v>0</v>
      </c>
      <c r="AJ191" s="164">
        <f t="shared" si="62"/>
        <v>0</v>
      </c>
      <c r="AK191" s="164">
        <f t="shared" si="62"/>
        <v>0</v>
      </c>
      <c r="AL191" s="164">
        <f t="shared" si="62"/>
        <v>0</v>
      </c>
      <c r="AM191" s="164">
        <f t="shared" si="62"/>
        <v>0</v>
      </c>
      <c r="AN191" s="342"/>
    </row>
    <row r="192" spans="2:40" ht="8.1" customHeight="1">
      <c r="B192" s="300"/>
      <c r="C192" s="846"/>
      <c r="D192" s="848"/>
      <c r="E192" s="302"/>
      <c r="F192" s="328"/>
      <c r="G192" s="312"/>
      <c r="H192" s="302"/>
      <c r="I192" s="312"/>
      <c r="J192" s="304"/>
      <c r="K192" s="119"/>
      <c r="L192" s="317"/>
      <c r="M192" s="328"/>
      <c r="N192" s="326"/>
      <c r="O192" s="119"/>
      <c r="P192" s="317"/>
      <c r="Q192" s="328"/>
      <c r="R192" s="328"/>
      <c r="S192" s="328"/>
      <c r="T192" s="329"/>
      <c r="U192" s="312"/>
      <c r="V192" s="330"/>
      <c r="W192" s="326"/>
      <c r="X192" s="180"/>
      <c r="Y192" s="335"/>
      <c r="Z192" s="332"/>
      <c r="AA192" s="340"/>
      <c r="AB192" s="332"/>
      <c r="AC192" s="332"/>
      <c r="AD192" s="332"/>
      <c r="AE192" s="332"/>
      <c r="AF192" s="332"/>
      <c r="AG192" s="332"/>
      <c r="AH192" s="332"/>
      <c r="AI192" s="332"/>
      <c r="AJ192" s="332"/>
      <c r="AK192" s="332"/>
      <c r="AL192" s="332"/>
      <c r="AM192" s="332"/>
      <c r="AN192" s="342"/>
    </row>
    <row r="193" spans="2:40" ht="14.1" customHeight="1">
      <c r="B193" s="300"/>
      <c r="C193" s="846"/>
      <c r="D193" s="848"/>
      <c r="E193" s="302"/>
      <c r="F193" s="850" t="s">
        <v>175</v>
      </c>
      <c r="G193" s="842"/>
      <c r="H193" s="302"/>
      <c r="I193" s="84"/>
      <c r="J193" s="304"/>
      <c r="K193" s="119"/>
      <c r="L193" s="317"/>
      <c r="M193" s="447"/>
      <c r="N193" s="326"/>
      <c r="O193" s="119"/>
      <c r="P193" s="317"/>
      <c r="Q193" s="447"/>
      <c r="R193" s="447"/>
      <c r="S193" s="447"/>
      <c r="T193" s="509"/>
      <c r="U193" s="309"/>
      <c r="V193" s="156">
        <f t="shared" ref="V193:V198" si="63">+S193*T193</f>
        <v>0</v>
      </c>
      <c r="W193" s="326"/>
      <c r="X193" s="180"/>
      <c r="Y193" s="335"/>
      <c r="Z193" s="187">
        <f t="shared" ref="Z193:Z198" si="64">+SUM(AB193:AM193)</f>
        <v>0</v>
      </c>
      <c r="AA193" s="339"/>
      <c r="AB193" s="510"/>
      <c r="AC193" s="510"/>
      <c r="AD193" s="510"/>
      <c r="AE193" s="510"/>
      <c r="AF193" s="510"/>
      <c r="AG193" s="510"/>
      <c r="AH193" s="510"/>
      <c r="AI193" s="510"/>
      <c r="AJ193" s="510"/>
      <c r="AK193" s="510"/>
      <c r="AL193" s="510"/>
      <c r="AM193" s="510"/>
      <c r="AN193" s="342"/>
    </row>
    <row r="194" spans="2:40" ht="14.1" customHeight="1">
      <c r="B194" s="300"/>
      <c r="C194" s="846"/>
      <c r="D194" s="848"/>
      <c r="E194" s="302"/>
      <c r="F194" s="851"/>
      <c r="G194" s="843"/>
      <c r="H194" s="302"/>
      <c r="I194" s="84"/>
      <c r="J194" s="304"/>
      <c r="K194" s="119"/>
      <c r="L194" s="317"/>
      <c r="M194" s="447"/>
      <c r="N194" s="326"/>
      <c r="O194" s="119"/>
      <c r="P194" s="317"/>
      <c r="Q194" s="447"/>
      <c r="R194" s="447"/>
      <c r="S194" s="447"/>
      <c r="T194" s="509"/>
      <c r="U194" s="309"/>
      <c r="V194" s="156">
        <f t="shared" si="63"/>
        <v>0</v>
      </c>
      <c r="W194" s="326"/>
      <c r="X194" s="180"/>
      <c r="Y194" s="335"/>
      <c r="Z194" s="187">
        <f t="shared" si="64"/>
        <v>0</v>
      </c>
      <c r="AA194" s="339"/>
      <c r="AB194" s="510"/>
      <c r="AC194" s="510"/>
      <c r="AD194" s="510"/>
      <c r="AE194" s="510"/>
      <c r="AF194" s="510"/>
      <c r="AG194" s="510"/>
      <c r="AH194" s="510"/>
      <c r="AI194" s="510"/>
      <c r="AJ194" s="510"/>
      <c r="AK194" s="510"/>
      <c r="AL194" s="510"/>
      <c r="AM194" s="510"/>
      <c r="AN194" s="342"/>
    </row>
    <row r="195" spans="2:40" ht="14.1" customHeight="1">
      <c r="B195" s="300"/>
      <c r="C195" s="846"/>
      <c r="D195" s="848"/>
      <c r="E195" s="302"/>
      <c r="F195" s="851"/>
      <c r="G195" s="843"/>
      <c r="H195" s="302"/>
      <c r="I195" s="84"/>
      <c r="J195" s="304"/>
      <c r="K195" s="119"/>
      <c r="L195" s="317"/>
      <c r="M195" s="447"/>
      <c r="N195" s="326"/>
      <c r="O195" s="119"/>
      <c r="P195" s="317"/>
      <c r="Q195" s="447"/>
      <c r="R195" s="447"/>
      <c r="S195" s="447"/>
      <c r="T195" s="509"/>
      <c r="U195" s="309"/>
      <c r="V195" s="156">
        <f t="shared" si="63"/>
        <v>0</v>
      </c>
      <c r="W195" s="326"/>
      <c r="X195" s="180"/>
      <c r="Y195" s="335"/>
      <c r="Z195" s="187">
        <f t="shared" si="64"/>
        <v>0</v>
      </c>
      <c r="AA195" s="339"/>
      <c r="AB195" s="510"/>
      <c r="AC195" s="510"/>
      <c r="AD195" s="510"/>
      <c r="AE195" s="510"/>
      <c r="AF195" s="510"/>
      <c r="AG195" s="510"/>
      <c r="AH195" s="510"/>
      <c r="AI195" s="510"/>
      <c r="AJ195" s="510"/>
      <c r="AK195" s="510"/>
      <c r="AL195" s="510"/>
      <c r="AM195" s="510"/>
      <c r="AN195" s="342"/>
    </row>
    <row r="196" spans="2:40" ht="14.1" customHeight="1">
      <c r="B196" s="300"/>
      <c r="C196" s="846"/>
      <c r="D196" s="848"/>
      <c r="E196" s="302"/>
      <c r="F196" s="851"/>
      <c r="G196" s="843"/>
      <c r="H196" s="302"/>
      <c r="I196" s="84"/>
      <c r="J196" s="304"/>
      <c r="K196" s="119"/>
      <c r="L196" s="317"/>
      <c r="M196" s="447"/>
      <c r="N196" s="326"/>
      <c r="O196" s="119"/>
      <c r="P196" s="317"/>
      <c r="Q196" s="447"/>
      <c r="R196" s="447"/>
      <c r="S196" s="447"/>
      <c r="T196" s="509"/>
      <c r="U196" s="309"/>
      <c r="V196" s="156">
        <f t="shared" si="63"/>
        <v>0</v>
      </c>
      <c r="W196" s="326"/>
      <c r="X196" s="180"/>
      <c r="Y196" s="335"/>
      <c r="Z196" s="187">
        <f t="shared" si="64"/>
        <v>0</v>
      </c>
      <c r="AA196" s="339"/>
      <c r="AB196" s="510"/>
      <c r="AC196" s="510"/>
      <c r="AD196" s="510"/>
      <c r="AE196" s="510"/>
      <c r="AF196" s="510"/>
      <c r="AG196" s="510"/>
      <c r="AH196" s="510"/>
      <c r="AI196" s="510"/>
      <c r="AJ196" s="510"/>
      <c r="AK196" s="510"/>
      <c r="AL196" s="510"/>
      <c r="AM196" s="510"/>
      <c r="AN196" s="342"/>
    </row>
    <row r="197" spans="2:40" ht="14.1" customHeight="1">
      <c r="B197" s="300"/>
      <c r="C197" s="846"/>
      <c r="D197" s="848"/>
      <c r="E197" s="302"/>
      <c r="F197" s="851"/>
      <c r="G197" s="843"/>
      <c r="H197" s="302"/>
      <c r="I197" s="84"/>
      <c r="J197" s="304"/>
      <c r="K197" s="119"/>
      <c r="L197" s="317"/>
      <c r="M197" s="447"/>
      <c r="N197" s="326"/>
      <c r="O197" s="119"/>
      <c r="P197" s="317"/>
      <c r="Q197" s="447"/>
      <c r="R197" s="447"/>
      <c r="S197" s="447"/>
      <c r="T197" s="509"/>
      <c r="U197" s="309"/>
      <c r="V197" s="156">
        <f t="shared" si="63"/>
        <v>0</v>
      </c>
      <c r="W197" s="326"/>
      <c r="X197" s="180"/>
      <c r="Y197" s="335"/>
      <c r="Z197" s="187">
        <f t="shared" si="64"/>
        <v>0</v>
      </c>
      <c r="AA197" s="339"/>
      <c r="AB197" s="510"/>
      <c r="AC197" s="510"/>
      <c r="AD197" s="510"/>
      <c r="AE197" s="510"/>
      <c r="AF197" s="510"/>
      <c r="AG197" s="510"/>
      <c r="AH197" s="510"/>
      <c r="AI197" s="510"/>
      <c r="AJ197" s="510"/>
      <c r="AK197" s="510"/>
      <c r="AL197" s="510"/>
      <c r="AM197" s="510"/>
      <c r="AN197" s="342"/>
    </row>
    <row r="198" spans="2:40" ht="14.1" customHeight="1">
      <c r="B198" s="300"/>
      <c r="C198" s="846"/>
      <c r="D198" s="848"/>
      <c r="E198" s="302"/>
      <c r="F198" s="851"/>
      <c r="G198" s="843"/>
      <c r="H198" s="302"/>
      <c r="I198" s="84"/>
      <c r="J198" s="304"/>
      <c r="K198" s="119"/>
      <c r="L198" s="317"/>
      <c r="M198" s="447"/>
      <c r="N198" s="326"/>
      <c r="O198" s="119"/>
      <c r="P198" s="317"/>
      <c r="Q198" s="447"/>
      <c r="R198" s="447"/>
      <c r="S198" s="447"/>
      <c r="T198" s="509"/>
      <c r="U198" s="309"/>
      <c r="V198" s="156">
        <f t="shared" si="63"/>
        <v>0</v>
      </c>
      <c r="W198" s="326"/>
      <c r="X198" s="180"/>
      <c r="Y198" s="335"/>
      <c r="Z198" s="187">
        <f t="shared" si="64"/>
        <v>0</v>
      </c>
      <c r="AA198" s="339"/>
      <c r="AB198" s="510"/>
      <c r="AC198" s="510"/>
      <c r="AD198" s="510"/>
      <c r="AE198" s="510"/>
      <c r="AF198" s="510"/>
      <c r="AG198" s="510"/>
      <c r="AH198" s="510"/>
      <c r="AI198" s="510"/>
      <c r="AJ198" s="510"/>
      <c r="AK198" s="510"/>
      <c r="AL198" s="510"/>
      <c r="AM198" s="510"/>
      <c r="AN198" s="342"/>
    </row>
    <row r="199" spans="2:40" ht="14.1" customHeight="1">
      <c r="B199" s="300"/>
      <c r="C199" s="846"/>
      <c r="D199" s="848"/>
      <c r="E199" s="302"/>
      <c r="F199" s="852"/>
      <c r="G199" s="844"/>
      <c r="H199" s="302"/>
      <c r="I199" s="162"/>
      <c r="J199" s="304"/>
      <c r="K199" s="119"/>
      <c r="L199" s="317"/>
      <c r="M199" s="163"/>
      <c r="N199" s="326"/>
      <c r="O199" s="119"/>
      <c r="P199" s="317"/>
      <c r="Q199" s="163"/>
      <c r="R199" s="163"/>
      <c r="S199" s="163"/>
      <c r="T199" s="233"/>
      <c r="U199" s="309"/>
      <c r="V199" s="164">
        <f>SUM(V193:V198)</f>
        <v>0</v>
      </c>
      <c r="W199" s="326"/>
      <c r="X199" s="180"/>
      <c r="Y199" s="335"/>
      <c r="Z199" s="164">
        <f>SUM(Z193:Z198)</f>
        <v>0</v>
      </c>
      <c r="AA199" s="339"/>
      <c r="AB199" s="164">
        <f t="shared" ref="AB199:AM199" si="65">SUM(AB193:AB198)</f>
        <v>0</v>
      </c>
      <c r="AC199" s="164">
        <f t="shared" si="65"/>
        <v>0</v>
      </c>
      <c r="AD199" s="164">
        <f t="shared" si="65"/>
        <v>0</v>
      </c>
      <c r="AE199" s="164">
        <f t="shared" si="65"/>
        <v>0</v>
      </c>
      <c r="AF199" s="164">
        <f t="shared" si="65"/>
        <v>0</v>
      </c>
      <c r="AG199" s="164">
        <f t="shared" si="65"/>
        <v>0</v>
      </c>
      <c r="AH199" s="164">
        <f t="shared" si="65"/>
        <v>0</v>
      </c>
      <c r="AI199" s="164">
        <f t="shared" si="65"/>
        <v>0</v>
      </c>
      <c r="AJ199" s="164">
        <f t="shared" si="65"/>
        <v>0</v>
      </c>
      <c r="AK199" s="164">
        <f t="shared" si="65"/>
        <v>0</v>
      </c>
      <c r="AL199" s="164">
        <f t="shared" si="65"/>
        <v>0</v>
      </c>
      <c r="AM199" s="164">
        <f t="shared" si="65"/>
        <v>0</v>
      </c>
      <c r="AN199" s="342"/>
    </row>
    <row r="200" spans="2:40" ht="8.1" customHeight="1">
      <c r="B200" s="300"/>
      <c r="C200" s="846"/>
      <c r="D200" s="848"/>
      <c r="E200" s="302"/>
      <c r="F200" s="328"/>
      <c r="G200" s="312"/>
      <c r="H200" s="302"/>
      <c r="I200" s="312"/>
      <c r="J200" s="304"/>
      <c r="K200" s="119"/>
      <c r="L200" s="317"/>
      <c r="M200" s="328"/>
      <c r="N200" s="326"/>
      <c r="O200" s="119"/>
      <c r="P200" s="317"/>
      <c r="Q200" s="328"/>
      <c r="R200" s="328"/>
      <c r="S200" s="328"/>
      <c r="T200" s="329"/>
      <c r="U200" s="312"/>
      <c r="V200" s="330"/>
      <c r="W200" s="326"/>
      <c r="X200" s="180"/>
      <c r="Y200" s="335"/>
      <c r="Z200" s="332"/>
      <c r="AA200" s="340"/>
      <c r="AB200" s="332"/>
      <c r="AC200" s="332"/>
      <c r="AD200" s="332"/>
      <c r="AE200" s="332"/>
      <c r="AF200" s="332"/>
      <c r="AG200" s="332"/>
      <c r="AH200" s="332"/>
      <c r="AI200" s="332"/>
      <c r="AJ200" s="332"/>
      <c r="AK200" s="332"/>
      <c r="AL200" s="332"/>
      <c r="AM200" s="332"/>
      <c r="AN200" s="342"/>
    </row>
    <row r="201" spans="2:40" ht="14.1" customHeight="1">
      <c r="B201" s="300"/>
      <c r="C201" s="846"/>
      <c r="D201" s="848"/>
      <c r="E201" s="302"/>
      <c r="F201" s="850" t="s">
        <v>176</v>
      </c>
      <c r="G201" s="842"/>
      <c r="H201" s="302"/>
      <c r="I201" s="84"/>
      <c r="J201" s="304"/>
      <c r="K201" s="119"/>
      <c r="L201" s="317"/>
      <c r="M201" s="447"/>
      <c r="N201" s="326"/>
      <c r="O201" s="119"/>
      <c r="P201" s="317"/>
      <c r="Q201" s="447"/>
      <c r="R201" s="447"/>
      <c r="S201" s="447"/>
      <c r="T201" s="509"/>
      <c r="U201" s="309"/>
      <c r="V201" s="156">
        <f t="shared" ref="V201:V206" si="66">+S201*T201</f>
        <v>0</v>
      </c>
      <c r="W201" s="326"/>
      <c r="X201" s="180"/>
      <c r="Y201" s="335"/>
      <c r="Z201" s="187">
        <f t="shared" ref="Z201:Z206" si="67">+SUM(AB201:AM201)</f>
        <v>0</v>
      </c>
      <c r="AA201" s="339"/>
      <c r="AB201" s="510"/>
      <c r="AC201" s="510"/>
      <c r="AD201" s="510"/>
      <c r="AE201" s="510"/>
      <c r="AF201" s="510"/>
      <c r="AG201" s="510"/>
      <c r="AH201" s="510"/>
      <c r="AI201" s="510"/>
      <c r="AJ201" s="510"/>
      <c r="AK201" s="510"/>
      <c r="AL201" s="510"/>
      <c r="AM201" s="510"/>
      <c r="AN201" s="342"/>
    </row>
    <row r="202" spans="2:40" ht="14.1" customHeight="1">
      <c r="B202" s="300"/>
      <c r="C202" s="846"/>
      <c r="D202" s="848"/>
      <c r="E202" s="302"/>
      <c r="F202" s="851"/>
      <c r="G202" s="843"/>
      <c r="H202" s="302"/>
      <c r="I202" s="84"/>
      <c r="J202" s="304"/>
      <c r="K202" s="119"/>
      <c r="L202" s="317"/>
      <c r="M202" s="447"/>
      <c r="N202" s="326"/>
      <c r="O202" s="119"/>
      <c r="P202" s="317"/>
      <c r="Q202" s="447"/>
      <c r="R202" s="447"/>
      <c r="S202" s="447"/>
      <c r="T202" s="509"/>
      <c r="U202" s="309"/>
      <c r="V202" s="156">
        <f t="shared" si="66"/>
        <v>0</v>
      </c>
      <c r="W202" s="326"/>
      <c r="X202" s="180"/>
      <c r="Y202" s="335"/>
      <c r="Z202" s="187">
        <f t="shared" si="67"/>
        <v>0</v>
      </c>
      <c r="AA202" s="339"/>
      <c r="AB202" s="510"/>
      <c r="AC202" s="510"/>
      <c r="AD202" s="510"/>
      <c r="AE202" s="510"/>
      <c r="AF202" s="510"/>
      <c r="AG202" s="510"/>
      <c r="AH202" s="510"/>
      <c r="AI202" s="510"/>
      <c r="AJ202" s="510"/>
      <c r="AK202" s="510"/>
      <c r="AL202" s="510"/>
      <c r="AM202" s="510"/>
      <c r="AN202" s="342"/>
    </row>
    <row r="203" spans="2:40" ht="14.1" customHeight="1">
      <c r="B203" s="300"/>
      <c r="C203" s="846"/>
      <c r="D203" s="848"/>
      <c r="E203" s="302"/>
      <c r="F203" s="851"/>
      <c r="G203" s="843"/>
      <c r="H203" s="302"/>
      <c r="I203" s="84"/>
      <c r="J203" s="304"/>
      <c r="K203" s="119"/>
      <c r="L203" s="317"/>
      <c r="M203" s="447"/>
      <c r="N203" s="326"/>
      <c r="O203" s="119"/>
      <c r="P203" s="317"/>
      <c r="Q203" s="447"/>
      <c r="R203" s="447"/>
      <c r="S203" s="447"/>
      <c r="T203" s="509"/>
      <c r="U203" s="309"/>
      <c r="V203" s="156">
        <f t="shared" si="66"/>
        <v>0</v>
      </c>
      <c r="W203" s="326"/>
      <c r="X203" s="180"/>
      <c r="Y203" s="335"/>
      <c r="Z203" s="187">
        <f t="shared" si="67"/>
        <v>0</v>
      </c>
      <c r="AA203" s="339"/>
      <c r="AB203" s="510"/>
      <c r="AC203" s="510"/>
      <c r="AD203" s="510"/>
      <c r="AE203" s="510"/>
      <c r="AF203" s="510"/>
      <c r="AG203" s="510"/>
      <c r="AH203" s="510"/>
      <c r="AI203" s="510"/>
      <c r="AJ203" s="510"/>
      <c r="AK203" s="510"/>
      <c r="AL203" s="510"/>
      <c r="AM203" s="510"/>
      <c r="AN203" s="342"/>
    </row>
    <row r="204" spans="2:40" ht="14.1" customHeight="1">
      <c r="B204" s="300"/>
      <c r="C204" s="846"/>
      <c r="D204" s="848"/>
      <c r="E204" s="302"/>
      <c r="F204" s="851"/>
      <c r="G204" s="843"/>
      <c r="H204" s="302"/>
      <c r="I204" s="84"/>
      <c r="J204" s="304"/>
      <c r="K204" s="119"/>
      <c r="L204" s="317"/>
      <c r="M204" s="447"/>
      <c r="N204" s="326"/>
      <c r="O204" s="119"/>
      <c r="P204" s="317"/>
      <c r="Q204" s="447"/>
      <c r="R204" s="447"/>
      <c r="S204" s="447"/>
      <c r="T204" s="509"/>
      <c r="U204" s="309"/>
      <c r="V204" s="156">
        <f t="shared" si="66"/>
        <v>0</v>
      </c>
      <c r="W204" s="326"/>
      <c r="X204" s="180"/>
      <c r="Y204" s="335"/>
      <c r="Z204" s="187">
        <f t="shared" si="67"/>
        <v>0</v>
      </c>
      <c r="AA204" s="339"/>
      <c r="AB204" s="510"/>
      <c r="AC204" s="510"/>
      <c r="AD204" s="510"/>
      <c r="AE204" s="510"/>
      <c r="AF204" s="510"/>
      <c r="AG204" s="510"/>
      <c r="AH204" s="510"/>
      <c r="AI204" s="510"/>
      <c r="AJ204" s="510"/>
      <c r="AK204" s="510"/>
      <c r="AL204" s="510"/>
      <c r="AM204" s="510"/>
      <c r="AN204" s="342"/>
    </row>
    <row r="205" spans="2:40" ht="14.1" customHeight="1">
      <c r="B205" s="300"/>
      <c r="C205" s="846"/>
      <c r="D205" s="848"/>
      <c r="E205" s="302"/>
      <c r="F205" s="851"/>
      <c r="G205" s="843"/>
      <c r="H205" s="302"/>
      <c r="I205" s="84"/>
      <c r="J205" s="304"/>
      <c r="K205" s="119"/>
      <c r="L205" s="317"/>
      <c r="M205" s="447"/>
      <c r="N205" s="326"/>
      <c r="O205" s="119"/>
      <c r="P205" s="317"/>
      <c r="Q205" s="447"/>
      <c r="R205" s="447"/>
      <c r="S205" s="447"/>
      <c r="T205" s="509"/>
      <c r="U205" s="309"/>
      <c r="V205" s="156">
        <f t="shared" si="66"/>
        <v>0</v>
      </c>
      <c r="W205" s="326"/>
      <c r="X205" s="180"/>
      <c r="Y205" s="335"/>
      <c r="Z205" s="187">
        <f t="shared" si="67"/>
        <v>0</v>
      </c>
      <c r="AA205" s="339"/>
      <c r="AB205" s="510"/>
      <c r="AC205" s="510"/>
      <c r="AD205" s="510"/>
      <c r="AE205" s="510"/>
      <c r="AF205" s="510"/>
      <c r="AG205" s="510"/>
      <c r="AH205" s="510"/>
      <c r="AI205" s="510"/>
      <c r="AJ205" s="510"/>
      <c r="AK205" s="510"/>
      <c r="AL205" s="510"/>
      <c r="AM205" s="510"/>
      <c r="AN205" s="342"/>
    </row>
    <row r="206" spans="2:40" ht="14.1" customHeight="1">
      <c r="B206" s="300"/>
      <c r="C206" s="846"/>
      <c r="D206" s="848"/>
      <c r="E206" s="302"/>
      <c r="F206" s="851"/>
      <c r="G206" s="843"/>
      <c r="H206" s="302"/>
      <c r="I206" s="84"/>
      <c r="J206" s="304"/>
      <c r="K206" s="119"/>
      <c r="L206" s="317"/>
      <c r="M206" s="447"/>
      <c r="N206" s="326"/>
      <c r="O206" s="119"/>
      <c r="P206" s="317"/>
      <c r="Q206" s="447"/>
      <c r="R206" s="447"/>
      <c r="S206" s="447"/>
      <c r="T206" s="509"/>
      <c r="U206" s="309"/>
      <c r="V206" s="156">
        <f t="shared" si="66"/>
        <v>0</v>
      </c>
      <c r="W206" s="326"/>
      <c r="X206" s="180"/>
      <c r="Y206" s="335"/>
      <c r="Z206" s="187">
        <f t="shared" si="67"/>
        <v>0</v>
      </c>
      <c r="AA206" s="339"/>
      <c r="AB206" s="510"/>
      <c r="AC206" s="510"/>
      <c r="AD206" s="510"/>
      <c r="AE206" s="510"/>
      <c r="AF206" s="510"/>
      <c r="AG206" s="510"/>
      <c r="AH206" s="510"/>
      <c r="AI206" s="510"/>
      <c r="AJ206" s="510"/>
      <c r="AK206" s="510"/>
      <c r="AL206" s="510"/>
      <c r="AM206" s="510"/>
      <c r="AN206" s="342"/>
    </row>
    <row r="207" spans="2:40" ht="14.1" customHeight="1">
      <c r="B207" s="300"/>
      <c r="C207" s="846"/>
      <c r="D207" s="848"/>
      <c r="E207" s="302"/>
      <c r="F207" s="852"/>
      <c r="G207" s="844"/>
      <c r="H207" s="302"/>
      <c r="I207" s="162"/>
      <c r="J207" s="304"/>
      <c r="K207" s="119"/>
      <c r="L207" s="317"/>
      <c r="M207" s="163"/>
      <c r="N207" s="326"/>
      <c r="O207" s="119"/>
      <c r="P207" s="317"/>
      <c r="Q207" s="163"/>
      <c r="R207" s="163"/>
      <c r="S207" s="163"/>
      <c r="T207" s="233"/>
      <c r="U207" s="309"/>
      <c r="V207" s="164">
        <f>SUM(V201:V206)</f>
        <v>0</v>
      </c>
      <c r="W207" s="326"/>
      <c r="X207" s="180"/>
      <c r="Y207" s="335"/>
      <c r="Z207" s="164">
        <f>SUM(Z201:Z206)</f>
        <v>0</v>
      </c>
      <c r="AA207" s="339"/>
      <c r="AB207" s="164">
        <f t="shared" ref="AB207:AM207" si="68">SUM(AB201:AB206)</f>
        <v>0</v>
      </c>
      <c r="AC207" s="164">
        <f t="shared" si="68"/>
        <v>0</v>
      </c>
      <c r="AD207" s="164">
        <f t="shared" si="68"/>
        <v>0</v>
      </c>
      <c r="AE207" s="164">
        <f t="shared" si="68"/>
        <v>0</v>
      </c>
      <c r="AF207" s="164">
        <f t="shared" si="68"/>
        <v>0</v>
      </c>
      <c r="AG207" s="164">
        <f t="shared" si="68"/>
        <v>0</v>
      </c>
      <c r="AH207" s="164">
        <f t="shared" si="68"/>
        <v>0</v>
      </c>
      <c r="AI207" s="164">
        <f t="shared" si="68"/>
        <v>0</v>
      </c>
      <c r="AJ207" s="164">
        <f t="shared" si="68"/>
        <v>0</v>
      </c>
      <c r="AK207" s="164">
        <f t="shared" si="68"/>
        <v>0</v>
      </c>
      <c r="AL207" s="164">
        <f t="shared" si="68"/>
        <v>0</v>
      </c>
      <c r="AM207" s="164">
        <f t="shared" si="68"/>
        <v>0</v>
      </c>
      <c r="AN207" s="342"/>
    </row>
    <row r="208" spans="2:40" ht="8.1" customHeight="1">
      <c r="B208" s="300"/>
      <c r="C208" s="846"/>
      <c r="D208" s="848"/>
      <c r="E208" s="302"/>
      <c r="F208" s="328"/>
      <c r="G208" s="312"/>
      <c r="H208" s="302"/>
      <c r="I208" s="312"/>
      <c r="J208" s="304"/>
      <c r="K208" s="119"/>
      <c r="L208" s="317"/>
      <c r="M208" s="328"/>
      <c r="N208" s="326"/>
      <c r="O208" s="119"/>
      <c r="P208" s="317"/>
      <c r="Q208" s="328"/>
      <c r="R208" s="328"/>
      <c r="S208" s="328"/>
      <c r="T208" s="329"/>
      <c r="U208" s="312"/>
      <c r="V208" s="330"/>
      <c r="W208" s="326"/>
      <c r="X208" s="180"/>
      <c r="Y208" s="335"/>
      <c r="Z208" s="332"/>
      <c r="AA208" s="340"/>
      <c r="AB208" s="332"/>
      <c r="AC208" s="332"/>
      <c r="AD208" s="332"/>
      <c r="AE208" s="332"/>
      <c r="AF208" s="332"/>
      <c r="AG208" s="332"/>
      <c r="AH208" s="332"/>
      <c r="AI208" s="332"/>
      <c r="AJ208" s="332"/>
      <c r="AK208" s="332"/>
      <c r="AL208" s="332"/>
      <c r="AM208" s="332"/>
      <c r="AN208" s="342"/>
    </row>
    <row r="209" spans="2:40" ht="14.1" customHeight="1">
      <c r="B209" s="300"/>
      <c r="C209" s="846"/>
      <c r="D209" s="848"/>
      <c r="E209" s="302"/>
      <c r="F209" s="850" t="s">
        <v>177</v>
      </c>
      <c r="G209" s="842"/>
      <c r="H209" s="302"/>
      <c r="I209" s="84"/>
      <c r="J209" s="304"/>
      <c r="K209" s="119"/>
      <c r="L209" s="317"/>
      <c r="M209" s="447"/>
      <c r="N209" s="326"/>
      <c r="O209" s="119"/>
      <c r="P209" s="317"/>
      <c r="Q209" s="447"/>
      <c r="R209" s="447"/>
      <c r="S209" s="447"/>
      <c r="T209" s="509"/>
      <c r="U209" s="309"/>
      <c r="V209" s="156">
        <f t="shared" ref="V209:V214" si="69">+S209*T209</f>
        <v>0</v>
      </c>
      <c r="W209" s="326"/>
      <c r="X209" s="180"/>
      <c r="Y209" s="335"/>
      <c r="Z209" s="187">
        <f t="shared" ref="Z209:Z214" si="70">+SUM(AB209:AM209)</f>
        <v>0</v>
      </c>
      <c r="AA209" s="339"/>
      <c r="AB209" s="510"/>
      <c r="AC209" s="510"/>
      <c r="AD209" s="510"/>
      <c r="AE209" s="510"/>
      <c r="AF209" s="510"/>
      <c r="AG209" s="510"/>
      <c r="AH209" s="510"/>
      <c r="AI209" s="510"/>
      <c r="AJ209" s="510"/>
      <c r="AK209" s="510"/>
      <c r="AL209" s="510"/>
      <c r="AM209" s="510"/>
      <c r="AN209" s="342"/>
    </row>
    <row r="210" spans="2:40" ht="14.1" customHeight="1">
      <c r="B210" s="300"/>
      <c r="C210" s="846"/>
      <c r="D210" s="848"/>
      <c r="E210" s="302"/>
      <c r="F210" s="851"/>
      <c r="G210" s="843"/>
      <c r="H210" s="302"/>
      <c r="I210" s="84"/>
      <c r="J210" s="304"/>
      <c r="K210" s="119"/>
      <c r="L210" s="317"/>
      <c r="M210" s="447"/>
      <c r="N210" s="326"/>
      <c r="O210" s="119"/>
      <c r="P210" s="317"/>
      <c r="Q210" s="447"/>
      <c r="R210" s="447"/>
      <c r="S210" s="447"/>
      <c r="T210" s="509"/>
      <c r="U210" s="309"/>
      <c r="V210" s="156">
        <f t="shared" si="69"/>
        <v>0</v>
      </c>
      <c r="W210" s="326"/>
      <c r="X210" s="180"/>
      <c r="Y210" s="335"/>
      <c r="Z210" s="187">
        <f t="shared" si="70"/>
        <v>0</v>
      </c>
      <c r="AA210" s="339"/>
      <c r="AB210" s="510"/>
      <c r="AC210" s="510"/>
      <c r="AD210" s="510"/>
      <c r="AE210" s="510"/>
      <c r="AF210" s="510"/>
      <c r="AG210" s="510"/>
      <c r="AH210" s="510"/>
      <c r="AI210" s="510"/>
      <c r="AJ210" s="510"/>
      <c r="AK210" s="510"/>
      <c r="AL210" s="510"/>
      <c r="AM210" s="510"/>
      <c r="AN210" s="342"/>
    </row>
    <row r="211" spans="2:40" ht="14.1" customHeight="1">
      <c r="B211" s="300"/>
      <c r="C211" s="846"/>
      <c r="D211" s="848"/>
      <c r="E211" s="302"/>
      <c r="F211" s="851"/>
      <c r="G211" s="843"/>
      <c r="H211" s="302"/>
      <c r="I211" s="84"/>
      <c r="J211" s="304"/>
      <c r="K211" s="119"/>
      <c r="L211" s="317"/>
      <c r="M211" s="447"/>
      <c r="N211" s="326"/>
      <c r="O211" s="119"/>
      <c r="P211" s="317"/>
      <c r="Q211" s="447"/>
      <c r="R211" s="447"/>
      <c r="S211" s="447"/>
      <c r="T211" s="509"/>
      <c r="U211" s="309"/>
      <c r="V211" s="156">
        <f t="shared" si="69"/>
        <v>0</v>
      </c>
      <c r="W211" s="326"/>
      <c r="X211" s="180"/>
      <c r="Y211" s="335"/>
      <c r="Z211" s="187">
        <f t="shared" si="70"/>
        <v>0</v>
      </c>
      <c r="AA211" s="339"/>
      <c r="AB211" s="510"/>
      <c r="AC211" s="510"/>
      <c r="AD211" s="510"/>
      <c r="AE211" s="510"/>
      <c r="AF211" s="510"/>
      <c r="AG211" s="510"/>
      <c r="AH211" s="510"/>
      <c r="AI211" s="510"/>
      <c r="AJ211" s="510"/>
      <c r="AK211" s="510"/>
      <c r="AL211" s="510"/>
      <c r="AM211" s="510"/>
      <c r="AN211" s="342"/>
    </row>
    <row r="212" spans="2:40" ht="14.1" customHeight="1">
      <c r="B212" s="300"/>
      <c r="C212" s="846"/>
      <c r="D212" s="848"/>
      <c r="E212" s="302"/>
      <c r="F212" s="851"/>
      <c r="G212" s="843"/>
      <c r="H212" s="302"/>
      <c r="I212" s="84"/>
      <c r="J212" s="304"/>
      <c r="K212" s="119"/>
      <c r="L212" s="317"/>
      <c r="M212" s="447"/>
      <c r="N212" s="326"/>
      <c r="O212" s="119"/>
      <c r="P212" s="317"/>
      <c r="Q212" s="447"/>
      <c r="R212" s="447"/>
      <c r="S212" s="447"/>
      <c r="T212" s="509"/>
      <c r="U212" s="309"/>
      <c r="V212" s="156">
        <f t="shared" si="69"/>
        <v>0</v>
      </c>
      <c r="W212" s="326"/>
      <c r="X212" s="180"/>
      <c r="Y212" s="335"/>
      <c r="Z212" s="187">
        <f t="shared" si="70"/>
        <v>0</v>
      </c>
      <c r="AA212" s="339"/>
      <c r="AB212" s="510"/>
      <c r="AC212" s="510"/>
      <c r="AD212" s="510"/>
      <c r="AE212" s="510"/>
      <c r="AF212" s="510"/>
      <c r="AG212" s="510"/>
      <c r="AH212" s="510"/>
      <c r="AI212" s="510"/>
      <c r="AJ212" s="510"/>
      <c r="AK212" s="510"/>
      <c r="AL212" s="510"/>
      <c r="AM212" s="510"/>
      <c r="AN212" s="342"/>
    </row>
    <row r="213" spans="2:40" ht="14.1" customHeight="1">
      <c r="B213" s="300"/>
      <c r="C213" s="846"/>
      <c r="D213" s="848"/>
      <c r="E213" s="302"/>
      <c r="F213" s="851"/>
      <c r="G213" s="843"/>
      <c r="H213" s="302"/>
      <c r="I213" s="84"/>
      <c r="J213" s="304"/>
      <c r="K213" s="119"/>
      <c r="L213" s="317"/>
      <c r="M213" s="447"/>
      <c r="N213" s="326"/>
      <c r="O213" s="119"/>
      <c r="P213" s="317"/>
      <c r="Q213" s="447"/>
      <c r="R213" s="447"/>
      <c r="S213" s="447"/>
      <c r="T213" s="509"/>
      <c r="U213" s="309"/>
      <c r="V213" s="156">
        <f t="shared" si="69"/>
        <v>0</v>
      </c>
      <c r="W213" s="326"/>
      <c r="X213" s="180"/>
      <c r="Y213" s="335"/>
      <c r="Z213" s="187">
        <f t="shared" si="70"/>
        <v>0</v>
      </c>
      <c r="AA213" s="339"/>
      <c r="AB213" s="510"/>
      <c r="AC213" s="510"/>
      <c r="AD213" s="510"/>
      <c r="AE213" s="510"/>
      <c r="AF213" s="510"/>
      <c r="AG213" s="510"/>
      <c r="AH213" s="510"/>
      <c r="AI213" s="510"/>
      <c r="AJ213" s="510"/>
      <c r="AK213" s="510"/>
      <c r="AL213" s="510"/>
      <c r="AM213" s="510"/>
      <c r="AN213" s="342"/>
    </row>
    <row r="214" spans="2:40" ht="14.1" customHeight="1">
      <c r="B214" s="300"/>
      <c r="C214" s="846"/>
      <c r="D214" s="848"/>
      <c r="E214" s="302"/>
      <c r="F214" s="851"/>
      <c r="G214" s="843"/>
      <c r="H214" s="302"/>
      <c r="I214" s="84"/>
      <c r="J214" s="304"/>
      <c r="K214" s="119"/>
      <c r="L214" s="317"/>
      <c r="M214" s="447"/>
      <c r="N214" s="326"/>
      <c r="O214" s="119"/>
      <c r="P214" s="317"/>
      <c r="Q214" s="447"/>
      <c r="R214" s="447"/>
      <c r="S214" s="447"/>
      <c r="T214" s="509"/>
      <c r="U214" s="309"/>
      <c r="V214" s="156">
        <f t="shared" si="69"/>
        <v>0</v>
      </c>
      <c r="W214" s="326"/>
      <c r="X214" s="180"/>
      <c r="Y214" s="335"/>
      <c r="Z214" s="187">
        <f t="shared" si="70"/>
        <v>0</v>
      </c>
      <c r="AA214" s="339"/>
      <c r="AB214" s="510"/>
      <c r="AC214" s="510"/>
      <c r="AD214" s="510"/>
      <c r="AE214" s="510"/>
      <c r="AF214" s="510"/>
      <c r="AG214" s="510"/>
      <c r="AH214" s="510"/>
      <c r="AI214" s="510"/>
      <c r="AJ214" s="510"/>
      <c r="AK214" s="510"/>
      <c r="AL214" s="510"/>
      <c r="AM214" s="510"/>
      <c r="AN214" s="342"/>
    </row>
    <row r="215" spans="2:40" ht="14.1" customHeight="1">
      <c r="B215" s="300"/>
      <c r="C215" s="846"/>
      <c r="D215" s="848"/>
      <c r="E215" s="302"/>
      <c r="F215" s="852"/>
      <c r="G215" s="844"/>
      <c r="H215" s="302"/>
      <c r="I215" s="162"/>
      <c r="J215" s="304"/>
      <c r="K215" s="119"/>
      <c r="L215" s="317"/>
      <c r="M215" s="163"/>
      <c r="N215" s="326"/>
      <c r="O215" s="119"/>
      <c r="P215" s="317"/>
      <c r="Q215" s="163"/>
      <c r="R215" s="163"/>
      <c r="S215" s="163"/>
      <c r="T215" s="233"/>
      <c r="U215" s="309"/>
      <c r="V215" s="164">
        <f>SUM(V209:V214)</f>
        <v>0</v>
      </c>
      <c r="W215" s="326"/>
      <c r="X215" s="180"/>
      <c r="Y215" s="335"/>
      <c r="Z215" s="164">
        <f>SUM(Z209:Z214)</f>
        <v>0</v>
      </c>
      <c r="AA215" s="339"/>
      <c r="AB215" s="164">
        <f t="shared" ref="AB215:AM215" si="71">SUM(AB209:AB214)</f>
        <v>0</v>
      </c>
      <c r="AC215" s="164">
        <f t="shared" si="71"/>
        <v>0</v>
      </c>
      <c r="AD215" s="164">
        <f t="shared" si="71"/>
        <v>0</v>
      </c>
      <c r="AE215" s="164">
        <f t="shared" si="71"/>
        <v>0</v>
      </c>
      <c r="AF215" s="164">
        <f t="shared" si="71"/>
        <v>0</v>
      </c>
      <c r="AG215" s="164">
        <f t="shared" si="71"/>
        <v>0</v>
      </c>
      <c r="AH215" s="164">
        <f t="shared" si="71"/>
        <v>0</v>
      </c>
      <c r="AI215" s="164">
        <f t="shared" si="71"/>
        <v>0</v>
      </c>
      <c r="AJ215" s="164">
        <f t="shared" si="71"/>
        <v>0</v>
      </c>
      <c r="AK215" s="164">
        <f t="shared" si="71"/>
        <v>0</v>
      </c>
      <c r="AL215" s="164">
        <f t="shared" si="71"/>
        <v>0</v>
      </c>
      <c r="AM215" s="164">
        <f t="shared" si="71"/>
        <v>0</v>
      </c>
      <c r="AN215" s="342"/>
    </row>
    <row r="216" spans="2:40" ht="8.1" customHeight="1">
      <c r="B216" s="300"/>
      <c r="C216" s="846"/>
      <c r="D216" s="848"/>
      <c r="E216" s="302"/>
      <c r="F216" s="328"/>
      <c r="G216" s="312"/>
      <c r="H216" s="302"/>
      <c r="I216" s="312"/>
      <c r="J216" s="304"/>
      <c r="K216" s="119"/>
      <c r="L216" s="317"/>
      <c r="M216" s="328"/>
      <c r="N216" s="326"/>
      <c r="O216" s="119"/>
      <c r="P216" s="317"/>
      <c r="Q216" s="328"/>
      <c r="R216" s="328"/>
      <c r="S216" s="328"/>
      <c r="T216" s="329"/>
      <c r="U216" s="312"/>
      <c r="V216" s="330"/>
      <c r="W216" s="326"/>
      <c r="X216" s="180"/>
      <c r="Y216" s="335"/>
      <c r="Z216" s="332"/>
      <c r="AA216" s="340"/>
      <c r="AB216" s="332"/>
      <c r="AC216" s="332"/>
      <c r="AD216" s="332"/>
      <c r="AE216" s="332"/>
      <c r="AF216" s="332"/>
      <c r="AG216" s="332"/>
      <c r="AH216" s="332"/>
      <c r="AI216" s="332"/>
      <c r="AJ216" s="332"/>
      <c r="AK216" s="332"/>
      <c r="AL216" s="332"/>
      <c r="AM216" s="332"/>
      <c r="AN216" s="342"/>
    </row>
    <row r="217" spans="2:40" ht="14.1" customHeight="1">
      <c r="B217" s="300"/>
      <c r="C217" s="846"/>
      <c r="D217" s="848"/>
      <c r="E217" s="302"/>
      <c r="F217" s="850" t="s">
        <v>178</v>
      </c>
      <c r="G217" s="842"/>
      <c r="H217" s="302"/>
      <c r="I217" s="84"/>
      <c r="J217" s="304"/>
      <c r="K217" s="119"/>
      <c r="L217" s="317"/>
      <c r="M217" s="447"/>
      <c r="N217" s="326"/>
      <c r="O217" s="119"/>
      <c r="P217" s="317"/>
      <c r="Q217" s="447"/>
      <c r="R217" s="447"/>
      <c r="S217" s="447"/>
      <c r="T217" s="509"/>
      <c r="U217" s="309"/>
      <c r="V217" s="156">
        <f t="shared" ref="V217:V222" si="72">+S217*T217</f>
        <v>0</v>
      </c>
      <c r="W217" s="326"/>
      <c r="X217" s="180"/>
      <c r="Y217" s="335"/>
      <c r="Z217" s="187">
        <f t="shared" ref="Z217:Z222" si="73">+SUM(AB217:AM217)</f>
        <v>0</v>
      </c>
      <c r="AA217" s="339"/>
      <c r="AB217" s="510"/>
      <c r="AC217" s="510"/>
      <c r="AD217" s="510"/>
      <c r="AE217" s="510"/>
      <c r="AF217" s="510"/>
      <c r="AG217" s="510"/>
      <c r="AH217" s="510"/>
      <c r="AI217" s="510"/>
      <c r="AJ217" s="510"/>
      <c r="AK217" s="510"/>
      <c r="AL217" s="510"/>
      <c r="AM217" s="510"/>
      <c r="AN217" s="342"/>
    </row>
    <row r="218" spans="2:40" ht="14.1" customHeight="1">
      <c r="B218" s="300"/>
      <c r="C218" s="846"/>
      <c r="D218" s="848"/>
      <c r="E218" s="302"/>
      <c r="F218" s="851"/>
      <c r="G218" s="843"/>
      <c r="H218" s="302"/>
      <c r="I218" s="84"/>
      <c r="J218" s="304"/>
      <c r="K218" s="119"/>
      <c r="L218" s="317"/>
      <c r="M218" s="447"/>
      <c r="N218" s="326"/>
      <c r="O218" s="119"/>
      <c r="P218" s="317"/>
      <c r="Q218" s="447"/>
      <c r="R218" s="447"/>
      <c r="S218" s="447"/>
      <c r="T218" s="509"/>
      <c r="U218" s="309"/>
      <c r="V218" s="156">
        <f t="shared" si="72"/>
        <v>0</v>
      </c>
      <c r="W218" s="326"/>
      <c r="X218" s="180"/>
      <c r="Y218" s="335"/>
      <c r="Z218" s="187">
        <f t="shared" si="73"/>
        <v>0</v>
      </c>
      <c r="AA218" s="339"/>
      <c r="AB218" s="510"/>
      <c r="AC218" s="510"/>
      <c r="AD218" s="510"/>
      <c r="AE218" s="510"/>
      <c r="AF218" s="510"/>
      <c r="AG218" s="510"/>
      <c r="AH218" s="510"/>
      <c r="AI218" s="510"/>
      <c r="AJ218" s="510"/>
      <c r="AK218" s="510"/>
      <c r="AL218" s="510"/>
      <c r="AM218" s="510"/>
      <c r="AN218" s="342"/>
    </row>
    <row r="219" spans="2:40" ht="14.1" customHeight="1">
      <c r="B219" s="300"/>
      <c r="C219" s="846"/>
      <c r="D219" s="848"/>
      <c r="E219" s="302"/>
      <c r="F219" s="851"/>
      <c r="G219" s="843"/>
      <c r="H219" s="302"/>
      <c r="I219" s="84"/>
      <c r="J219" s="304"/>
      <c r="K219" s="119"/>
      <c r="L219" s="317"/>
      <c r="M219" s="447"/>
      <c r="N219" s="326"/>
      <c r="O219" s="119"/>
      <c r="P219" s="317"/>
      <c r="Q219" s="447"/>
      <c r="R219" s="447"/>
      <c r="S219" s="447"/>
      <c r="T219" s="509"/>
      <c r="U219" s="309"/>
      <c r="V219" s="156">
        <f t="shared" si="72"/>
        <v>0</v>
      </c>
      <c r="W219" s="326"/>
      <c r="X219" s="180"/>
      <c r="Y219" s="335"/>
      <c r="Z219" s="187">
        <f t="shared" si="73"/>
        <v>0</v>
      </c>
      <c r="AA219" s="339"/>
      <c r="AB219" s="510"/>
      <c r="AC219" s="510"/>
      <c r="AD219" s="510"/>
      <c r="AE219" s="510"/>
      <c r="AF219" s="510"/>
      <c r="AG219" s="510"/>
      <c r="AH219" s="510"/>
      <c r="AI219" s="510"/>
      <c r="AJ219" s="510"/>
      <c r="AK219" s="510"/>
      <c r="AL219" s="510"/>
      <c r="AM219" s="510"/>
      <c r="AN219" s="342"/>
    </row>
    <row r="220" spans="2:40" ht="14.1" customHeight="1">
      <c r="B220" s="300"/>
      <c r="C220" s="846"/>
      <c r="D220" s="848"/>
      <c r="E220" s="302"/>
      <c r="F220" s="851"/>
      <c r="G220" s="843"/>
      <c r="H220" s="302"/>
      <c r="I220" s="84"/>
      <c r="J220" s="304"/>
      <c r="K220" s="119"/>
      <c r="L220" s="317"/>
      <c r="M220" s="447"/>
      <c r="N220" s="326"/>
      <c r="O220" s="119"/>
      <c r="P220" s="317"/>
      <c r="Q220" s="447"/>
      <c r="R220" s="447"/>
      <c r="S220" s="447"/>
      <c r="T220" s="509"/>
      <c r="U220" s="309"/>
      <c r="V220" s="156">
        <f t="shared" si="72"/>
        <v>0</v>
      </c>
      <c r="W220" s="326"/>
      <c r="X220" s="180"/>
      <c r="Y220" s="335"/>
      <c r="Z220" s="187">
        <f t="shared" si="73"/>
        <v>0</v>
      </c>
      <c r="AA220" s="339"/>
      <c r="AB220" s="510"/>
      <c r="AC220" s="510"/>
      <c r="AD220" s="510"/>
      <c r="AE220" s="510"/>
      <c r="AF220" s="510"/>
      <c r="AG220" s="510"/>
      <c r="AH220" s="510"/>
      <c r="AI220" s="510"/>
      <c r="AJ220" s="510"/>
      <c r="AK220" s="510"/>
      <c r="AL220" s="510"/>
      <c r="AM220" s="510"/>
      <c r="AN220" s="342"/>
    </row>
    <row r="221" spans="2:40" ht="14.1" customHeight="1">
      <c r="B221" s="300"/>
      <c r="C221" s="846"/>
      <c r="D221" s="848"/>
      <c r="E221" s="302"/>
      <c r="F221" s="851"/>
      <c r="G221" s="843"/>
      <c r="H221" s="302"/>
      <c r="I221" s="84"/>
      <c r="J221" s="304"/>
      <c r="K221" s="119"/>
      <c r="L221" s="317"/>
      <c r="M221" s="447"/>
      <c r="N221" s="326"/>
      <c r="O221" s="119"/>
      <c r="P221" s="317"/>
      <c r="Q221" s="447"/>
      <c r="R221" s="447"/>
      <c r="S221" s="447"/>
      <c r="T221" s="509"/>
      <c r="U221" s="309"/>
      <c r="V221" s="156">
        <f t="shared" si="72"/>
        <v>0</v>
      </c>
      <c r="W221" s="326"/>
      <c r="X221" s="180"/>
      <c r="Y221" s="335"/>
      <c r="Z221" s="187">
        <f t="shared" si="73"/>
        <v>0</v>
      </c>
      <c r="AA221" s="339"/>
      <c r="AB221" s="510"/>
      <c r="AC221" s="510"/>
      <c r="AD221" s="510"/>
      <c r="AE221" s="510"/>
      <c r="AF221" s="510"/>
      <c r="AG221" s="510"/>
      <c r="AH221" s="510"/>
      <c r="AI221" s="510"/>
      <c r="AJ221" s="510"/>
      <c r="AK221" s="510"/>
      <c r="AL221" s="510"/>
      <c r="AM221" s="510"/>
      <c r="AN221" s="342"/>
    </row>
    <row r="222" spans="2:40" ht="14.1" customHeight="1">
      <c r="B222" s="300"/>
      <c r="C222" s="846"/>
      <c r="D222" s="848"/>
      <c r="E222" s="302"/>
      <c r="F222" s="851"/>
      <c r="G222" s="843"/>
      <c r="H222" s="302"/>
      <c r="I222" s="84"/>
      <c r="J222" s="304"/>
      <c r="K222" s="119"/>
      <c r="L222" s="317"/>
      <c r="M222" s="447"/>
      <c r="N222" s="326"/>
      <c r="O222" s="119"/>
      <c r="P222" s="317"/>
      <c r="Q222" s="447"/>
      <c r="R222" s="447"/>
      <c r="S222" s="447"/>
      <c r="T222" s="509"/>
      <c r="U222" s="309"/>
      <c r="V222" s="156">
        <f t="shared" si="72"/>
        <v>0</v>
      </c>
      <c r="W222" s="326"/>
      <c r="X222" s="180"/>
      <c r="Y222" s="335"/>
      <c r="Z222" s="187">
        <f t="shared" si="73"/>
        <v>0</v>
      </c>
      <c r="AA222" s="339"/>
      <c r="AB222" s="510"/>
      <c r="AC222" s="510"/>
      <c r="AD222" s="510"/>
      <c r="AE222" s="510"/>
      <c r="AF222" s="510"/>
      <c r="AG222" s="510"/>
      <c r="AH222" s="510"/>
      <c r="AI222" s="510"/>
      <c r="AJ222" s="510"/>
      <c r="AK222" s="510"/>
      <c r="AL222" s="510"/>
      <c r="AM222" s="510"/>
      <c r="AN222" s="342"/>
    </row>
    <row r="223" spans="2:40" ht="14.1" customHeight="1">
      <c r="B223" s="300"/>
      <c r="C223" s="847"/>
      <c r="D223" s="849"/>
      <c r="E223" s="302"/>
      <c r="F223" s="852"/>
      <c r="G223" s="844"/>
      <c r="H223" s="302"/>
      <c r="I223" s="162"/>
      <c r="J223" s="304"/>
      <c r="K223" s="119"/>
      <c r="L223" s="317"/>
      <c r="M223" s="163"/>
      <c r="N223" s="326"/>
      <c r="O223" s="119"/>
      <c r="P223" s="317"/>
      <c r="Q223" s="163"/>
      <c r="R223" s="163"/>
      <c r="S223" s="163"/>
      <c r="T223" s="233"/>
      <c r="U223" s="309"/>
      <c r="V223" s="164">
        <f>SUM(V217:V222)</f>
        <v>0</v>
      </c>
      <c r="W223" s="326"/>
      <c r="X223" s="180"/>
      <c r="Y223" s="335"/>
      <c r="Z223" s="164">
        <f>SUM(Z217:Z222)</f>
        <v>0</v>
      </c>
      <c r="AA223" s="339"/>
      <c r="AB223" s="164">
        <f t="shared" ref="AB223:AM223" si="74">SUM(AB217:AB222)</f>
        <v>0</v>
      </c>
      <c r="AC223" s="164">
        <f t="shared" si="74"/>
        <v>0</v>
      </c>
      <c r="AD223" s="164">
        <f t="shared" si="74"/>
        <v>0</v>
      </c>
      <c r="AE223" s="164">
        <f t="shared" si="74"/>
        <v>0</v>
      </c>
      <c r="AF223" s="164">
        <f t="shared" si="74"/>
        <v>0</v>
      </c>
      <c r="AG223" s="164">
        <f t="shared" si="74"/>
        <v>0</v>
      </c>
      <c r="AH223" s="164">
        <f t="shared" si="74"/>
        <v>0</v>
      </c>
      <c r="AI223" s="164">
        <f t="shared" si="74"/>
        <v>0</v>
      </c>
      <c r="AJ223" s="164">
        <f t="shared" si="74"/>
        <v>0</v>
      </c>
      <c r="AK223" s="164">
        <f t="shared" si="74"/>
        <v>0</v>
      </c>
      <c r="AL223" s="164">
        <f t="shared" si="74"/>
        <v>0</v>
      </c>
      <c r="AM223" s="164">
        <f t="shared" si="74"/>
        <v>0</v>
      </c>
      <c r="AN223" s="342"/>
    </row>
    <row r="224" spans="2:40" ht="14.1" customHeight="1">
      <c r="B224" s="300"/>
      <c r="C224" s="364"/>
      <c r="D224" s="306"/>
      <c r="E224" s="302"/>
      <c r="F224" s="371"/>
      <c r="G224" s="308"/>
      <c r="H224" s="302"/>
      <c r="I224" s="309"/>
      <c r="J224" s="304"/>
      <c r="K224" s="119"/>
      <c r="L224" s="317"/>
      <c r="M224" s="319"/>
      <c r="N224" s="326"/>
      <c r="O224" s="119"/>
      <c r="P224" s="317"/>
      <c r="Q224" s="319"/>
      <c r="R224" s="319"/>
      <c r="S224" s="319"/>
      <c r="T224" s="320"/>
      <c r="U224" s="309"/>
      <c r="V224" s="321"/>
      <c r="W224" s="326"/>
      <c r="X224" s="180"/>
      <c r="Y224" s="335"/>
      <c r="Z224" s="332"/>
      <c r="AA224" s="340"/>
      <c r="AB224" s="332"/>
      <c r="AC224" s="332"/>
      <c r="AD224" s="332"/>
      <c r="AE224" s="332"/>
      <c r="AF224" s="332"/>
      <c r="AG224" s="332"/>
      <c r="AH224" s="332"/>
      <c r="AI224" s="332"/>
      <c r="AJ224" s="332"/>
      <c r="AK224" s="332"/>
      <c r="AL224" s="332"/>
      <c r="AM224" s="332"/>
      <c r="AN224" s="342"/>
    </row>
    <row r="225" spans="2:40" ht="14.1" customHeight="1">
      <c r="B225" s="300"/>
      <c r="C225" s="364"/>
      <c r="D225" s="306"/>
      <c r="E225" s="302"/>
      <c r="F225" s="371"/>
      <c r="G225" s="308"/>
      <c r="H225" s="302"/>
      <c r="I225" s="309"/>
      <c r="J225" s="304"/>
      <c r="K225" s="119"/>
      <c r="L225" s="317"/>
      <c r="M225" s="319"/>
      <c r="N225" s="326"/>
      <c r="O225" s="119"/>
      <c r="P225" s="317"/>
      <c r="Q225" s="319"/>
      <c r="R225" s="319"/>
      <c r="S225" s="319"/>
      <c r="T225" s="320"/>
      <c r="U225" s="309"/>
      <c r="V225" s="321"/>
      <c r="W225" s="326"/>
      <c r="X225" s="180"/>
      <c r="Y225" s="335"/>
      <c r="Z225" s="332"/>
      <c r="AA225" s="340"/>
      <c r="AB225" s="332"/>
      <c r="AC225" s="332"/>
      <c r="AD225" s="332"/>
      <c r="AE225" s="332"/>
      <c r="AF225" s="332"/>
      <c r="AG225" s="332"/>
      <c r="AH225" s="332"/>
      <c r="AI225" s="332"/>
      <c r="AJ225" s="332"/>
      <c r="AK225" s="332"/>
      <c r="AL225" s="332"/>
      <c r="AM225" s="332"/>
      <c r="AN225" s="342"/>
    </row>
    <row r="226" spans="2:40" ht="14.1" customHeight="1" thickBot="1">
      <c r="B226" s="300"/>
      <c r="C226" s="364"/>
      <c r="D226" s="306"/>
      <c r="E226" s="302"/>
      <c r="F226" s="371"/>
      <c r="G226" s="308"/>
      <c r="H226" s="302"/>
      <c r="I226" s="309"/>
      <c r="J226" s="304"/>
      <c r="K226" s="119"/>
      <c r="L226" s="317"/>
      <c r="M226" s="319"/>
      <c r="N226" s="326"/>
      <c r="O226" s="119"/>
      <c r="P226" s="317"/>
      <c r="Q226" s="319"/>
      <c r="R226" s="319"/>
      <c r="S226" s="319"/>
      <c r="T226" s="320"/>
      <c r="U226" s="309"/>
      <c r="V226" s="244">
        <f>+V183+V191+V199+V207+V215+V223</f>
        <v>0</v>
      </c>
      <c r="W226" s="326"/>
      <c r="X226" s="180"/>
      <c r="Y226" s="335"/>
      <c r="Z226" s="244">
        <f>+Z183+Z191+Z199+Z207+Z215+Z223</f>
        <v>0</v>
      </c>
      <c r="AA226" s="339"/>
      <c r="AB226" s="244">
        <f t="shared" ref="AB226:AM226" si="75">+AB183+AB191+AB199+AB207+AB215+AB223</f>
        <v>0</v>
      </c>
      <c r="AC226" s="244">
        <f t="shared" si="75"/>
        <v>0</v>
      </c>
      <c r="AD226" s="244">
        <f t="shared" si="75"/>
        <v>0</v>
      </c>
      <c r="AE226" s="244">
        <f t="shared" si="75"/>
        <v>0</v>
      </c>
      <c r="AF226" s="244">
        <f t="shared" si="75"/>
        <v>0</v>
      </c>
      <c r="AG226" s="244">
        <f t="shared" si="75"/>
        <v>0</v>
      </c>
      <c r="AH226" s="244">
        <f t="shared" si="75"/>
        <v>0</v>
      </c>
      <c r="AI226" s="244">
        <f t="shared" si="75"/>
        <v>0</v>
      </c>
      <c r="AJ226" s="244">
        <f t="shared" si="75"/>
        <v>0</v>
      </c>
      <c r="AK226" s="244">
        <f t="shared" si="75"/>
        <v>0</v>
      </c>
      <c r="AL226" s="244">
        <f t="shared" si="75"/>
        <v>0</v>
      </c>
      <c r="AM226" s="244">
        <f t="shared" si="75"/>
        <v>0</v>
      </c>
      <c r="AN226" s="342"/>
    </row>
    <row r="227" spans="2:40" s="16" customFormat="1" ht="14.1" customHeight="1" thickBot="1">
      <c r="B227" s="301"/>
      <c r="C227" s="365"/>
      <c r="D227" s="310"/>
      <c r="E227" s="303"/>
      <c r="F227" s="322"/>
      <c r="G227" s="311"/>
      <c r="H227" s="303"/>
      <c r="I227" s="311"/>
      <c r="J227" s="305"/>
      <c r="K227" s="119"/>
      <c r="L227" s="318"/>
      <c r="M227" s="322"/>
      <c r="N227" s="327"/>
      <c r="O227" s="119"/>
      <c r="P227" s="318"/>
      <c r="Q227" s="322"/>
      <c r="R227" s="322"/>
      <c r="S227" s="322"/>
      <c r="T227" s="323"/>
      <c r="U227" s="311"/>
      <c r="V227" s="324"/>
      <c r="W227" s="327"/>
      <c r="X227" s="180"/>
      <c r="Y227" s="336"/>
      <c r="Z227" s="333"/>
      <c r="AA227" s="341"/>
      <c r="AB227" s="333"/>
      <c r="AC227" s="333"/>
      <c r="AD227" s="333"/>
      <c r="AE227" s="333"/>
      <c r="AF227" s="333"/>
      <c r="AG227" s="333"/>
      <c r="AH227" s="333"/>
      <c r="AI227" s="333"/>
      <c r="AJ227" s="333"/>
      <c r="AK227" s="333"/>
      <c r="AL227" s="333"/>
      <c r="AM227" s="333"/>
      <c r="AN227" s="343"/>
    </row>
    <row r="228" spans="2:40" ht="14.1" customHeight="1">
      <c r="C228" s="361"/>
      <c r="F228" s="227"/>
    </row>
    <row r="229" spans="2:40" ht="14.1" customHeight="1">
      <c r="C229" s="361"/>
      <c r="F229" s="227"/>
    </row>
    <row r="230" spans="2:40" ht="14.1" customHeight="1">
      <c r="C230" s="361"/>
      <c r="F230" s="227"/>
    </row>
    <row r="231" spans="2:40" s="26" customFormat="1" ht="14.1" customHeight="1" thickBot="1">
      <c r="C231" s="366"/>
      <c r="D231" s="346"/>
      <c r="E231" s="345"/>
      <c r="F231" s="350"/>
      <c r="G231" s="78"/>
      <c r="H231" s="347"/>
      <c r="I231" s="78" t="s">
        <v>277</v>
      </c>
      <c r="J231" s="348"/>
      <c r="K231" s="349"/>
      <c r="L231" s="348"/>
      <c r="M231" s="350"/>
      <c r="N231" s="353"/>
      <c r="O231" s="349"/>
      <c r="P231" s="348"/>
      <c r="Q231" s="350"/>
      <c r="R231" s="350"/>
      <c r="S231" s="350"/>
      <c r="T231" s="351"/>
      <c r="U231" s="78"/>
      <c r="V231" s="352">
        <f>+V61+V116+V171+V226</f>
        <v>0</v>
      </c>
      <c r="W231" s="353"/>
      <c r="X231" s="354"/>
      <c r="Y231" s="353"/>
      <c r="Z231" s="352">
        <f>+Z61+Z116+Z171+Z226</f>
        <v>0</v>
      </c>
      <c r="AA231" s="353"/>
      <c r="AB231" s="352">
        <f t="shared" ref="AB231:AM231" si="76">+AB61+AB116+AB171+AB226</f>
        <v>0</v>
      </c>
      <c r="AC231" s="352">
        <f t="shared" si="76"/>
        <v>0</v>
      </c>
      <c r="AD231" s="352">
        <f t="shared" si="76"/>
        <v>0</v>
      </c>
      <c r="AE231" s="352">
        <f t="shared" si="76"/>
        <v>0</v>
      </c>
      <c r="AF231" s="352">
        <f t="shared" si="76"/>
        <v>0</v>
      </c>
      <c r="AG231" s="352">
        <f t="shared" si="76"/>
        <v>0</v>
      </c>
      <c r="AH231" s="352">
        <f t="shared" si="76"/>
        <v>0</v>
      </c>
      <c r="AI231" s="352">
        <f t="shared" si="76"/>
        <v>0</v>
      </c>
      <c r="AJ231" s="352">
        <f t="shared" si="76"/>
        <v>0</v>
      </c>
      <c r="AK231" s="352">
        <f t="shared" si="76"/>
        <v>0</v>
      </c>
      <c r="AL231" s="352">
        <f t="shared" si="76"/>
        <v>0</v>
      </c>
      <c r="AM231" s="352">
        <f t="shared" si="76"/>
        <v>0</v>
      </c>
      <c r="AN231" s="355"/>
    </row>
  </sheetData>
  <sheetProtection password="DCA9" sheet="1" objects="1" scenarios="1"/>
  <mergeCells count="59">
    <mergeCell ref="B3:I4"/>
    <mergeCell ref="C7:D8"/>
    <mergeCell ref="F7:G8"/>
    <mergeCell ref="C12:C58"/>
    <mergeCell ref="D12:D58"/>
    <mergeCell ref="F12:F18"/>
    <mergeCell ref="G12:G18"/>
    <mergeCell ref="F20:F26"/>
    <mergeCell ref="G20:G26"/>
    <mergeCell ref="F28:F34"/>
    <mergeCell ref="G28:G34"/>
    <mergeCell ref="F36:F42"/>
    <mergeCell ref="G36:G42"/>
    <mergeCell ref="F44:F50"/>
    <mergeCell ref="G44:G50"/>
    <mergeCell ref="F52:F58"/>
    <mergeCell ref="G52:G58"/>
    <mergeCell ref="C67:C113"/>
    <mergeCell ref="D67:D113"/>
    <mergeCell ref="F67:F73"/>
    <mergeCell ref="G67:G73"/>
    <mergeCell ref="F75:F81"/>
    <mergeCell ref="G75:G81"/>
    <mergeCell ref="F83:F89"/>
    <mergeCell ref="G83:G89"/>
    <mergeCell ref="F91:F97"/>
    <mergeCell ref="G91:G97"/>
    <mergeCell ref="F99:F105"/>
    <mergeCell ref="G99:G105"/>
    <mergeCell ref="F107:F113"/>
    <mergeCell ref="G107:G113"/>
    <mergeCell ref="C122:C168"/>
    <mergeCell ref="D122:D168"/>
    <mergeCell ref="F122:F128"/>
    <mergeCell ref="G122:G128"/>
    <mergeCell ref="F130:F136"/>
    <mergeCell ref="G130:G136"/>
    <mergeCell ref="F138:F144"/>
    <mergeCell ref="G138:G144"/>
    <mergeCell ref="F146:F152"/>
    <mergeCell ref="G146:G152"/>
    <mergeCell ref="F154:F160"/>
    <mergeCell ref="G154:G160"/>
    <mergeCell ref="F162:F168"/>
    <mergeCell ref="G162:G168"/>
    <mergeCell ref="C177:C223"/>
    <mergeCell ref="D177:D223"/>
    <mergeCell ref="F177:F183"/>
    <mergeCell ref="G177:G183"/>
    <mergeCell ref="F185:F191"/>
    <mergeCell ref="G185:G191"/>
    <mergeCell ref="F193:F199"/>
    <mergeCell ref="G193:G199"/>
    <mergeCell ref="F201:F207"/>
    <mergeCell ref="G201:G207"/>
    <mergeCell ref="F209:F215"/>
    <mergeCell ref="G209:G215"/>
    <mergeCell ref="F217:F223"/>
    <mergeCell ref="G217:G223"/>
  </mergeCells>
  <dataValidations count="1">
    <dataValidation type="list" allowBlank="1" showInputMessage="1" showErrorMessage="1" sqref="I52:I57 I209:I214 I177:I182 I193:I198 I185:I190 I201:I206 I217:I222 I154:I159 I122:I127 I138:I143 I130:I135 I146:I151 I162:I167 I99:I104 I67:I72 I83:I88 I75:I80 I91:I96 I107:I112 I44:I49 I12:I17 I28:I33 I20:I25 I36:I41">
      <formula1>ACCOUNTS</formula1>
    </dataValidation>
  </dataValidations>
  <printOptions horizontalCentered="1"/>
  <pageMargins left="0.39370078740157483" right="0.39370078740157483" top="0.39370078740157483" bottom="0.39370078740157483" header="0" footer="0"/>
  <pageSetup paperSize="9" scale="10" orientation="landscape" r:id="rId1"/>
  <legacyDrawing r:id="rId2"/>
</worksheet>
</file>

<file path=xl/worksheets/sheet9.xml><?xml version="1.0" encoding="utf-8"?>
<worksheet xmlns="http://schemas.openxmlformats.org/spreadsheetml/2006/main" xmlns:r="http://schemas.openxmlformats.org/officeDocument/2006/relationships">
  <sheetPr codeName="Sheet7">
    <tabColor rgb="FFFFFF00"/>
    <pageSetUpPr fitToPage="1"/>
  </sheetPr>
  <dimension ref="B1:AN231"/>
  <sheetViews>
    <sheetView showGridLines="0" workbookViewId="0">
      <pane ySplit="9" topLeftCell="A10" activePane="bottomLeft" state="frozen"/>
      <selection pane="bottomLeft" activeCell="A8" sqref="A8"/>
    </sheetView>
  </sheetViews>
  <sheetFormatPr defaultRowHeight="14.1" customHeight="1"/>
  <cols>
    <col min="1" max="2" width="1.83203125" style="1" customWidth="1"/>
    <col min="3" max="3" width="3.83203125" style="118" customWidth="1"/>
    <col min="4" max="4" width="30.83203125" style="10" customWidth="1"/>
    <col min="5" max="5" width="1.83203125" style="118" customWidth="1"/>
    <col min="6" max="6" width="5.83203125" style="6" customWidth="1"/>
    <col min="7" max="7" width="30.83203125" style="6" customWidth="1"/>
    <col min="8" max="8" width="1.83203125" style="12" customWidth="1"/>
    <col min="9" max="9" width="45.83203125" style="6" customWidth="1"/>
    <col min="10" max="10" width="1.83203125" style="7" customWidth="1"/>
    <col min="11" max="11" width="3.83203125" style="100" customWidth="1"/>
    <col min="12" max="12" width="1.83203125" style="7" customWidth="1"/>
    <col min="13" max="13" width="12.83203125" style="227" customWidth="1"/>
    <col min="14" max="14" width="1.83203125" style="215" customWidth="1"/>
    <col min="15" max="15" width="3.83203125" style="100" customWidth="1"/>
    <col min="16" max="16" width="1.83203125" style="7" customWidth="1"/>
    <col min="17" max="17" width="25.83203125" style="227" customWidth="1"/>
    <col min="18" max="19" width="12.83203125" style="227" customWidth="1"/>
    <col min="20" max="20" width="12.83203125" style="237" customWidth="1"/>
    <col min="21" max="21" width="1.83203125" style="6" customWidth="1"/>
    <col min="22" max="22" width="12.83203125" style="160" customWidth="1"/>
    <col min="23" max="23" width="1.83203125" style="215" customWidth="1"/>
    <col min="24" max="24" width="3.83203125" style="209" customWidth="1"/>
    <col min="25" max="25" width="1.83203125" style="215" customWidth="1"/>
    <col min="26" max="26" width="12.83203125" style="216" customWidth="1"/>
    <col min="27" max="27" width="1.83203125" style="215" customWidth="1"/>
    <col min="28" max="39" width="12.83203125" style="216" customWidth="1"/>
    <col min="40" max="40" width="1.83203125" style="216" customWidth="1"/>
    <col min="41" max="16384" width="9.33203125" style="1"/>
  </cols>
  <sheetData>
    <row r="1" spans="2:40" s="22" customFormat="1" ht="14.1" customHeight="1">
      <c r="B1" s="77"/>
      <c r="D1" s="6"/>
      <c r="G1" s="6"/>
      <c r="J1" s="77"/>
      <c r="K1" s="99"/>
      <c r="L1" s="77"/>
      <c r="M1" s="219"/>
      <c r="N1" s="165"/>
      <c r="O1" s="99"/>
      <c r="P1" s="77"/>
      <c r="Q1" s="219"/>
      <c r="R1" s="219"/>
      <c r="S1" s="220"/>
      <c r="T1" s="229"/>
      <c r="U1" s="77"/>
      <c r="V1" s="147"/>
      <c r="W1" s="165"/>
      <c r="X1" s="166"/>
      <c r="Y1" s="165"/>
      <c r="Z1" s="167"/>
      <c r="AA1" s="165"/>
      <c r="AB1" s="167"/>
      <c r="AC1" s="167"/>
      <c r="AD1" s="167"/>
      <c r="AE1" s="167"/>
      <c r="AF1" s="167"/>
      <c r="AG1" s="167"/>
      <c r="AH1" s="167"/>
      <c r="AI1" s="167"/>
      <c r="AJ1" s="167"/>
      <c r="AK1" s="167"/>
      <c r="AL1" s="167"/>
      <c r="AM1" s="167"/>
      <c r="AN1" s="167"/>
    </row>
    <row r="2" spans="2:40" ht="14.1" customHeight="1">
      <c r="B2" s="101" t="s">
        <v>179</v>
      </c>
      <c r="C2" s="32"/>
      <c r="D2" s="32"/>
      <c r="E2" s="116"/>
      <c r="F2" s="116"/>
      <c r="G2" s="32"/>
      <c r="H2" s="116"/>
      <c r="I2" s="33"/>
      <c r="J2" s="102"/>
      <c r="K2" s="9"/>
      <c r="L2" s="102"/>
      <c r="M2" s="102"/>
      <c r="N2" s="168"/>
      <c r="O2" s="9"/>
      <c r="P2" s="102"/>
      <c r="Q2" s="102"/>
      <c r="R2" s="102"/>
      <c r="S2" s="103"/>
      <c r="T2" s="148"/>
      <c r="U2" s="102"/>
      <c r="V2" s="148"/>
      <c r="W2" s="168"/>
      <c r="X2" s="168"/>
      <c r="Y2" s="168"/>
      <c r="Z2" s="170"/>
      <c r="AA2" s="168"/>
      <c r="AB2" s="170"/>
      <c r="AC2" s="170"/>
      <c r="AD2" s="170"/>
      <c r="AE2" s="170"/>
      <c r="AF2" s="170"/>
      <c r="AG2" s="170"/>
      <c r="AH2" s="170"/>
      <c r="AI2" s="170"/>
      <c r="AJ2" s="170"/>
      <c r="AK2" s="170"/>
      <c r="AL2" s="170"/>
      <c r="AM2" s="170"/>
      <c r="AN2" s="170"/>
    </row>
    <row r="3" spans="2:40" s="420" customFormat="1" ht="14.1" customHeight="1">
      <c r="B3" s="853"/>
      <c r="C3" s="854"/>
      <c r="D3" s="854"/>
      <c r="E3" s="854"/>
      <c r="F3" s="854"/>
      <c r="G3" s="854"/>
      <c r="H3" s="854"/>
      <c r="I3" s="855"/>
      <c r="J3" s="428"/>
      <c r="K3" s="429"/>
      <c r="L3" s="428"/>
      <c r="M3" s="430"/>
      <c r="N3" s="422"/>
      <c r="O3" s="429"/>
      <c r="P3" s="428"/>
      <c r="Q3" s="430"/>
      <c r="R3" s="430"/>
      <c r="S3" s="430"/>
      <c r="T3" s="431"/>
      <c r="U3" s="428"/>
      <c r="V3" s="432"/>
      <c r="W3" s="422"/>
      <c r="X3" s="422"/>
      <c r="Y3" s="422"/>
      <c r="Z3" s="423"/>
      <c r="AA3" s="422"/>
      <c r="AB3" s="423"/>
      <c r="AC3" s="423"/>
      <c r="AD3" s="423"/>
      <c r="AE3" s="423"/>
      <c r="AF3" s="423"/>
      <c r="AG3" s="423"/>
      <c r="AH3" s="423"/>
      <c r="AI3" s="423"/>
      <c r="AJ3" s="423"/>
      <c r="AK3" s="423"/>
      <c r="AL3" s="423"/>
      <c r="AM3" s="423"/>
      <c r="AN3" s="423"/>
    </row>
    <row r="4" spans="2:40" s="420" customFormat="1" ht="14.1" customHeight="1">
      <c r="B4" s="856"/>
      <c r="C4" s="857"/>
      <c r="D4" s="857"/>
      <c r="E4" s="857"/>
      <c r="F4" s="857"/>
      <c r="G4" s="857"/>
      <c r="H4" s="857"/>
      <c r="I4" s="858"/>
      <c r="J4" s="428"/>
      <c r="K4" s="429"/>
      <c r="L4" s="428"/>
      <c r="M4" s="430"/>
      <c r="N4" s="422"/>
      <c r="O4" s="429"/>
      <c r="P4" s="428"/>
      <c r="Q4" s="430"/>
      <c r="R4" s="430"/>
      <c r="S4" s="430"/>
      <c r="T4" s="431"/>
      <c r="U4" s="428"/>
      <c r="V4" s="432"/>
      <c r="W4" s="422"/>
      <c r="X4" s="422"/>
      <c r="Y4" s="422"/>
      <c r="Z4" s="423"/>
      <c r="AA4" s="422"/>
      <c r="AB4" s="423"/>
      <c r="AC4" s="423"/>
      <c r="AD4" s="423"/>
      <c r="AE4" s="423"/>
      <c r="AF4" s="423"/>
      <c r="AG4" s="423"/>
      <c r="AH4" s="423"/>
      <c r="AI4" s="423"/>
      <c r="AJ4" s="423"/>
      <c r="AK4" s="423"/>
      <c r="AL4" s="423"/>
      <c r="AM4" s="423"/>
      <c r="AN4" s="423"/>
    </row>
    <row r="5" spans="2:40" ht="14.1" customHeight="1">
      <c r="C5" s="1"/>
      <c r="D5" s="117"/>
      <c r="E5" s="117"/>
      <c r="F5" s="117"/>
      <c r="G5" s="117"/>
      <c r="H5" s="117"/>
      <c r="I5" s="117"/>
      <c r="J5" s="117"/>
      <c r="K5" s="9"/>
      <c r="L5" s="117"/>
      <c r="M5" s="221"/>
      <c r="N5" s="168"/>
      <c r="O5" s="9"/>
      <c r="P5" s="117"/>
      <c r="Q5" s="221"/>
      <c r="R5" s="221"/>
      <c r="S5" s="221"/>
      <c r="T5" s="230"/>
      <c r="U5" s="117"/>
      <c r="V5" s="149"/>
      <c r="W5" s="168"/>
      <c r="X5" s="168"/>
      <c r="Y5" s="168"/>
      <c r="Z5" s="170"/>
      <c r="AA5" s="168"/>
      <c r="AB5" s="170"/>
      <c r="AC5" s="170"/>
      <c r="AD5" s="170"/>
      <c r="AE5" s="170"/>
      <c r="AF5" s="170"/>
      <c r="AG5" s="170"/>
      <c r="AH5" s="170"/>
      <c r="AI5" s="170"/>
      <c r="AJ5" s="170"/>
      <c r="AK5" s="170"/>
      <c r="AL5" s="170"/>
      <c r="AM5" s="170"/>
      <c r="AN5" s="170"/>
    </row>
    <row r="6" spans="2:40" ht="14.1" customHeight="1">
      <c r="D6" s="1"/>
      <c r="F6" s="63"/>
      <c r="G6" s="63"/>
      <c r="H6" s="9"/>
      <c r="I6" s="63"/>
      <c r="J6" s="9"/>
      <c r="K6" s="9"/>
      <c r="L6" s="9"/>
      <c r="M6" s="102"/>
      <c r="N6" s="168"/>
      <c r="O6" s="9"/>
      <c r="P6" s="9"/>
      <c r="Q6" s="102"/>
      <c r="R6" s="102"/>
      <c r="S6" s="102"/>
      <c r="T6" s="148"/>
      <c r="U6" s="63"/>
      <c r="V6" s="150"/>
      <c r="W6" s="168"/>
      <c r="X6" s="168"/>
      <c r="Y6" s="168"/>
      <c r="Z6" s="170"/>
      <c r="AA6" s="168"/>
      <c r="AB6" s="170"/>
      <c r="AC6" s="170"/>
      <c r="AD6" s="170"/>
      <c r="AE6" s="170"/>
      <c r="AF6" s="170"/>
      <c r="AG6" s="170"/>
      <c r="AH6" s="170"/>
      <c r="AI6" s="170"/>
      <c r="AJ6" s="170"/>
      <c r="AK6" s="170"/>
      <c r="AL6" s="170"/>
      <c r="AM6" s="170"/>
      <c r="AN6" s="170"/>
    </row>
    <row r="7" spans="2:40" ht="14.1" customHeight="1">
      <c r="C7" s="836" t="s">
        <v>18</v>
      </c>
      <c r="D7" s="859"/>
      <c r="E7" s="119"/>
      <c r="F7" s="836" t="s">
        <v>17</v>
      </c>
      <c r="G7" s="859"/>
      <c r="H7" s="80"/>
      <c r="I7" s="13"/>
      <c r="J7" s="80"/>
      <c r="K7" s="80"/>
      <c r="L7" s="80"/>
      <c r="M7" s="13" t="s">
        <v>375</v>
      </c>
      <c r="N7" s="173"/>
      <c r="O7" s="80"/>
      <c r="P7" s="80"/>
      <c r="Q7" s="13"/>
      <c r="R7" s="13"/>
      <c r="S7" s="13"/>
      <c r="T7" s="151"/>
      <c r="U7" s="15"/>
      <c r="V7" s="151"/>
      <c r="W7" s="173"/>
      <c r="X7" s="173"/>
      <c r="Y7" s="173"/>
      <c r="Z7" s="174" t="s">
        <v>0</v>
      </c>
      <c r="AA7" s="173"/>
      <c r="AB7" s="175" t="s">
        <v>4</v>
      </c>
      <c r="AC7" s="175" t="s">
        <v>4</v>
      </c>
      <c r="AD7" s="175" t="s">
        <v>4</v>
      </c>
      <c r="AE7" s="175" t="s">
        <v>4</v>
      </c>
      <c r="AF7" s="175" t="s">
        <v>4</v>
      </c>
      <c r="AG7" s="175" t="s">
        <v>4</v>
      </c>
      <c r="AH7" s="175" t="s">
        <v>4</v>
      </c>
      <c r="AI7" s="175" t="s">
        <v>4</v>
      </c>
      <c r="AJ7" s="175" t="s">
        <v>4</v>
      </c>
      <c r="AK7" s="175" t="s">
        <v>4</v>
      </c>
      <c r="AL7" s="175" t="s">
        <v>4</v>
      </c>
      <c r="AM7" s="175" t="s">
        <v>4</v>
      </c>
      <c r="AN7" s="170"/>
    </row>
    <row r="8" spans="2:40" s="3" customFormat="1" ht="14.1" customHeight="1">
      <c r="C8" s="860"/>
      <c r="D8" s="861"/>
      <c r="F8" s="860"/>
      <c r="G8" s="861"/>
      <c r="H8" s="81"/>
      <c r="I8" s="14" t="s">
        <v>361</v>
      </c>
      <c r="J8" s="81"/>
      <c r="K8" s="81"/>
      <c r="L8" s="81"/>
      <c r="M8" s="120" t="s">
        <v>418</v>
      </c>
      <c r="N8" s="168"/>
      <c r="O8" s="81"/>
      <c r="P8" s="81"/>
      <c r="Q8" s="120" t="s">
        <v>419</v>
      </c>
      <c r="R8" s="120" t="s">
        <v>27</v>
      </c>
      <c r="S8" s="120" t="s">
        <v>151</v>
      </c>
      <c r="T8" s="152" t="s">
        <v>28</v>
      </c>
      <c r="U8" s="15"/>
      <c r="V8" s="152" t="s">
        <v>12</v>
      </c>
      <c r="W8" s="168"/>
      <c r="X8" s="168"/>
      <c r="Y8" s="168"/>
      <c r="Z8" s="176" t="s">
        <v>11</v>
      </c>
      <c r="AA8" s="168"/>
      <c r="AB8" s="646">
        <f>+'Objective 1'!AB8</f>
        <v>0</v>
      </c>
      <c r="AC8" s="646">
        <f>+'Objective 1'!AC8</f>
        <v>31</v>
      </c>
      <c r="AD8" s="646">
        <f>+'Objective 1'!AD8</f>
        <v>62</v>
      </c>
      <c r="AE8" s="646">
        <f>+'Objective 1'!AE8</f>
        <v>93</v>
      </c>
      <c r="AF8" s="646">
        <f>+'Objective 1'!AF8</f>
        <v>124</v>
      </c>
      <c r="AG8" s="646">
        <f>+'Objective 1'!AG8</f>
        <v>155</v>
      </c>
      <c r="AH8" s="646">
        <f>+'Objective 1'!AH8</f>
        <v>186</v>
      </c>
      <c r="AI8" s="646">
        <f>+'Objective 1'!AI8</f>
        <v>217</v>
      </c>
      <c r="AJ8" s="646">
        <f>+'Objective 1'!AJ8</f>
        <v>248</v>
      </c>
      <c r="AK8" s="646">
        <f>+'Objective 1'!AK8</f>
        <v>279</v>
      </c>
      <c r="AL8" s="646">
        <f>+'Objective 1'!AL8</f>
        <v>310</v>
      </c>
      <c r="AM8" s="646">
        <f>+'Objective 1'!AM8</f>
        <v>341</v>
      </c>
      <c r="AN8" s="170"/>
    </row>
    <row r="9" spans="2:40" s="3" customFormat="1" ht="14.1" customHeight="1">
      <c r="C9" s="21"/>
      <c r="D9" s="21"/>
      <c r="F9" s="82"/>
      <c r="G9" s="82"/>
      <c r="H9" s="81"/>
      <c r="I9" s="82"/>
      <c r="J9" s="81"/>
      <c r="K9" s="81"/>
      <c r="L9" s="81"/>
      <c r="M9" s="21"/>
      <c r="N9" s="168"/>
      <c r="O9" s="81"/>
      <c r="P9" s="81"/>
      <c r="Q9" s="21"/>
      <c r="R9" s="21"/>
      <c r="S9" s="21"/>
      <c r="T9" s="178"/>
      <c r="U9" s="82"/>
      <c r="V9" s="153"/>
      <c r="W9" s="168"/>
      <c r="X9" s="168"/>
      <c r="Y9" s="168"/>
      <c r="Z9" s="178"/>
      <c r="AA9" s="168"/>
      <c r="AB9" s="178"/>
      <c r="AC9" s="178"/>
      <c r="AD9" s="178"/>
      <c r="AE9" s="178"/>
      <c r="AF9" s="178"/>
      <c r="AG9" s="178"/>
      <c r="AH9" s="178"/>
      <c r="AI9" s="178"/>
      <c r="AJ9" s="178"/>
      <c r="AK9" s="178"/>
      <c r="AL9" s="178"/>
      <c r="AM9" s="178"/>
      <c r="AN9" s="170"/>
    </row>
    <row r="10" spans="2:40" ht="14.1" customHeight="1" thickBot="1">
      <c r="C10" s="1"/>
      <c r="D10" s="1"/>
      <c r="F10" s="83"/>
      <c r="G10" s="83"/>
      <c r="H10" s="80"/>
      <c r="I10" s="83"/>
      <c r="J10" s="80"/>
      <c r="K10" s="80"/>
      <c r="L10" s="80"/>
      <c r="M10" s="222"/>
      <c r="N10" s="173"/>
      <c r="O10" s="80"/>
      <c r="P10" s="80"/>
      <c r="Q10" s="222"/>
      <c r="R10" s="222"/>
      <c r="S10" s="222"/>
      <c r="T10" s="231"/>
      <c r="U10" s="83"/>
      <c r="V10" s="154"/>
      <c r="W10" s="173"/>
      <c r="X10" s="173"/>
      <c r="Y10" s="173"/>
      <c r="Z10" s="172"/>
      <c r="AA10" s="173"/>
      <c r="AB10" s="172"/>
      <c r="AC10" s="172"/>
      <c r="AD10" s="172"/>
      <c r="AE10" s="172"/>
      <c r="AF10" s="172"/>
      <c r="AG10" s="172"/>
      <c r="AH10" s="172"/>
      <c r="AI10" s="172"/>
      <c r="AJ10" s="172"/>
      <c r="AK10" s="172"/>
      <c r="AL10" s="172"/>
      <c r="AM10" s="172"/>
      <c r="AN10" s="170"/>
    </row>
    <row r="11" spans="2:40" ht="14.1" customHeight="1">
      <c r="B11" s="92"/>
      <c r="C11" s="93"/>
      <c r="D11" s="93"/>
      <c r="E11" s="121"/>
      <c r="F11" s="94"/>
      <c r="G11" s="94"/>
      <c r="H11" s="121"/>
      <c r="I11" s="94"/>
      <c r="J11" s="122"/>
      <c r="K11" s="119"/>
      <c r="L11" s="123"/>
      <c r="M11" s="223"/>
      <c r="N11" s="179"/>
      <c r="O11" s="119"/>
      <c r="P11" s="123"/>
      <c r="Q11" s="223"/>
      <c r="R11" s="223"/>
      <c r="S11" s="223"/>
      <c r="T11" s="232"/>
      <c r="U11" s="94"/>
      <c r="V11" s="155"/>
      <c r="W11" s="179"/>
      <c r="X11" s="180"/>
      <c r="Y11" s="181"/>
      <c r="Z11" s="182"/>
      <c r="AA11" s="183"/>
      <c r="AB11" s="182"/>
      <c r="AC11" s="182"/>
      <c r="AD11" s="182"/>
      <c r="AE11" s="182"/>
      <c r="AF11" s="182"/>
      <c r="AG11" s="182"/>
      <c r="AH11" s="182"/>
      <c r="AI11" s="182"/>
      <c r="AJ11" s="182"/>
      <c r="AK11" s="182"/>
      <c r="AL11" s="182"/>
      <c r="AM11" s="182"/>
      <c r="AN11" s="184"/>
    </row>
    <row r="12" spans="2:40" ht="14.1" customHeight="1">
      <c r="B12" s="95"/>
      <c r="C12" s="845">
        <v>3.1</v>
      </c>
      <c r="D12" s="842"/>
      <c r="E12" s="372"/>
      <c r="F12" s="850" t="s">
        <v>182</v>
      </c>
      <c r="G12" s="842"/>
      <c r="H12" s="124"/>
      <c r="I12" s="84"/>
      <c r="J12" s="125"/>
      <c r="K12" s="119"/>
      <c r="L12" s="126"/>
      <c r="M12" s="447"/>
      <c r="N12" s="185"/>
      <c r="O12" s="119"/>
      <c r="P12" s="126"/>
      <c r="Q12" s="447"/>
      <c r="R12" s="447"/>
      <c r="S12" s="447"/>
      <c r="T12" s="509"/>
      <c r="U12" s="145"/>
      <c r="V12" s="156">
        <f t="shared" ref="V12:V17" si="0">+S12*T12</f>
        <v>0</v>
      </c>
      <c r="W12" s="185"/>
      <c r="X12" s="180"/>
      <c r="Y12" s="186"/>
      <c r="Z12" s="187">
        <f t="shared" ref="Z12:Z17" si="1">+SUM(AB12:AM12)</f>
        <v>0</v>
      </c>
      <c r="AA12" s="188"/>
      <c r="AB12" s="510"/>
      <c r="AC12" s="510"/>
      <c r="AD12" s="510"/>
      <c r="AE12" s="510"/>
      <c r="AF12" s="510"/>
      <c r="AG12" s="510"/>
      <c r="AH12" s="510"/>
      <c r="AI12" s="510"/>
      <c r="AJ12" s="510"/>
      <c r="AK12" s="510"/>
      <c r="AL12" s="510"/>
      <c r="AM12" s="510"/>
      <c r="AN12" s="189"/>
    </row>
    <row r="13" spans="2:40" ht="14.1" customHeight="1">
      <c r="B13" s="95"/>
      <c r="C13" s="846"/>
      <c r="D13" s="848"/>
      <c r="E13" s="372"/>
      <c r="F13" s="851"/>
      <c r="G13" s="843"/>
      <c r="H13" s="124"/>
      <c r="I13" s="84"/>
      <c r="J13" s="125"/>
      <c r="K13" s="119"/>
      <c r="L13" s="126"/>
      <c r="M13" s="447"/>
      <c r="N13" s="185"/>
      <c r="O13" s="119"/>
      <c r="P13" s="126"/>
      <c r="Q13" s="447"/>
      <c r="R13" s="447"/>
      <c r="S13" s="447"/>
      <c r="T13" s="509"/>
      <c r="U13" s="145"/>
      <c r="V13" s="156">
        <f t="shared" si="0"/>
        <v>0</v>
      </c>
      <c r="W13" s="185"/>
      <c r="X13" s="180"/>
      <c r="Y13" s="186"/>
      <c r="Z13" s="187">
        <f t="shared" si="1"/>
        <v>0</v>
      </c>
      <c r="AA13" s="188"/>
      <c r="AB13" s="510"/>
      <c r="AC13" s="510"/>
      <c r="AD13" s="510"/>
      <c r="AE13" s="510"/>
      <c r="AF13" s="510"/>
      <c r="AG13" s="510"/>
      <c r="AH13" s="510"/>
      <c r="AI13" s="510"/>
      <c r="AJ13" s="510"/>
      <c r="AK13" s="510"/>
      <c r="AL13" s="510"/>
      <c r="AM13" s="510"/>
      <c r="AN13" s="189"/>
    </row>
    <row r="14" spans="2:40" s="172" customFormat="1" ht="14.1" customHeight="1">
      <c r="B14" s="95"/>
      <c r="C14" s="846"/>
      <c r="D14" s="848"/>
      <c r="E14" s="372"/>
      <c r="F14" s="851"/>
      <c r="G14" s="843"/>
      <c r="H14" s="124"/>
      <c r="I14" s="84"/>
      <c r="J14" s="125"/>
      <c r="K14" s="119"/>
      <c r="L14" s="126"/>
      <c r="M14" s="447"/>
      <c r="N14" s="185"/>
      <c r="O14" s="119"/>
      <c r="P14" s="126"/>
      <c r="Q14" s="447"/>
      <c r="R14" s="447"/>
      <c r="S14" s="447"/>
      <c r="T14" s="509"/>
      <c r="U14" s="145"/>
      <c r="V14" s="156">
        <f t="shared" si="0"/>
        <v>0</v>
      </c>
      <c r="W14" s="185"/>
      <c r="X14" s="180"/>
      <c r="Y14" s="186"/>
      <c r="Z14" s="187">
        <f t="shared" si="1"/>
        <v>0</v>
      </c>
      <c r="AA14" s="188"/>
      <c r="AB14" s="510"/>
      <c r="AC14" s="510"/>
      <c r="AD14" s="510"/>
      <c r="AE14" s="510"/>
      <c r="AF14" s="510"/>
      <c r="AG14" s="510"/>
      <c r="AH14" s="510"/>
      <c r="AI14" s="510"/>
      <c r="AJ14" s="510"/>
      <c r="AK14" s="510"/>
      <c r="AL14" s="510"/>
      <c r="AM14" s="510"/>
      <c r="AN14" s="189"/>
    </row>
    <row r="15" spans="2:40" s="172" customFormat="1" ht="14.1" customHeight="1">
      <c r="B15" s="95"/>
      <c r="C15" s="846"/>
      <c r="D15" s="848"/>
      <c r="E15" s="372"/>
      <c r="F15" s="851"/>
      <c r="G15" s="843"/>
      <c r="H15" s="124"/>
      <c r="I15" s="84"/>
      <c r="J15" s="125"/>
      <c r="K15" s="119"/>
      <c r="L15" s="126"/>
      <c r="M15" s="447"/>
      <c r="N15" s="185"/>
      <c r="O15" s="119"/>
      <c r="P15" s="126"/>
      <c r="Q15" s="447"/>
      <c r="R15" s="447"/>
      <c r="S15" s="447"/>
      <c r="T15" s="509"/>
      <c r="U15" s="145"/>
      <c r="V15" s="156">
        <f t="shared" si="0"/>
        <v>0</v>
      </c>
      <c r="W15" s="185"/>
      <c r="X15" s="180"/>
      <c r="Y15" s="186"/>
      <c r="Z15" s="187">
        <f t="shared" si="1"/>
        <v>0</v>
      </c>
      <c r="AA15" s="188"/>
      <c r="AB15" s="510"/>
      <c r="AC15" s="510"/>
      <c r="AD15" s="510"/>
      <c r="AE15" s="510"/>
      <c r="AF15" s="510"/>
      <c r="AG15" s="510"/>
      <c r="AH15" s="510"/>
      <c r="AI15" s="510"/>
      <c r="AJ15" s="510"/>
      <c r="AK15" s="510"/>
      <c r="AL15" s="510"/>
      <c r="AM15" s="510"/>
      <c r="AN15" s="189"/>
    </row>
    <row r="16" spans="2:40" s="172" customFormat="1" ht="14.1" customHeight="1">
      <c r="B16" s="95"/>
      <c r="C16" s="846"/>
      <c r="D16" s="848"/>
      <c r="E16" s="372"/>
      <c r="F16" s="851"/>
      <c r="G16" s="843"/>
      <c r="H16" s="124"/>
      <c r="I16" s="84"/>
      <c r="J16" s="125"/>
      <c r="K16" s="119"/>
      <c r="L16" s="126"/>
      <c r="M16" s="447"/>
      <c r="N16" s="185"/>
      <c r="O16" s="119"/>
      <c r="P16" s="126"/>
      <c r="Q16" s="447"/>
      <c r="R16" s="447"/>
      <c r="S16" s="447"/>
      <c r="T16" s="509"/>
      <c r="U16" s="145"/>
      <c r="V16" s="156">
        <f t="shared" si="0"/>
        <v>0</v>
      </c>
      <c r="W16" s="185"/>
      <c r="X16" s="180"/>
      <c r="Y16" s="186"/>
      <c r="Z16" s="187">
        <f t="shared" si="1"/>
        <v>0</v>
      </c>
      <c r="AA16" s="188"/>
      <c r="AB16" s="510"/>
      <c r="AC16" s="510"/>
      <c r="AD16" s="510"/>
      <c r="AE16" s="510"/>
      <c r="AF16" s="510"/>
      <c r="AG16" s="510"/>
      <c r="AH16" s="510"/>
      <c r="AI16" s="510"/>
      <c r="AJ16" s="510"/>
      <c r="AK16" s="510"/>
      <c r="AL16" s="510"/>
      <c r="AM16" s="510"/>
      <c r="AN16" s="189"/>
    </row>
    <row r="17" spans="2:40" s="172" customFormat="1" ht="14.1" customHeight="1">
      <c r="B17" s="95"/>
      <c r="C17" s="846"/>
      <c r="D17" s="848"/>
      <c r="E17" s="372"/>
      <c r="F17" s="851"/>
      <c r="G17" s="843"/>
      <c r="H17" s="124"/>
      <c r="I17" s="84"/>
      <c r="J17" s="125"/>
      <c r="K17" s="119"/>
      <c r="L17" s="126"/>
      <c r="M17" s="447"/>
      <c r="N17" s="185"/>
      <c r="O17" s="119"/>
      <c r="P17" s="126"/>
      <c r="Q17" s="447"/>
      <c r="R17" s="447"/>
      <c r="S17" s="447"/>
      <c r="T17" s="509"/>
      <c r="U17" s="145"/>
      <c r="V17" s="156">
        <f t="shared" si="0"/>
        <v>0</v>
      </c>
      <c r="W17" s="185"/>
      <c r="X17" s="180"/>
      <c r="Y17" s="186"/>
      <c r="Z17" s="187">
        <f t="shared" si="1"/>
        <v>0</v>
      </c>
      <c r="AA17" s="188"/>
      <c r="AB17" s="510"/>
      <c r="AC17" s="510"/>
      <c r="AD17" s="510"/>
      <c r="AE17" s="510"/>
      <c r="AF17" s="510"/>
      <c r="AG17" s="510"/>
      <c r="AH17" s="510"/>
      <c r="AI17" s="510"/>
      <c r="AJ17" s="510"/>
      <c r="AK17" s="510"/>
      <c r="AL17" s="510"/>
      <c r="AM17" s="510"/>
      <c r="AN17" s="189"/>
    </row>
    <row r="18" spans="2:40" s="172" customFormat="1" ht="14.1" customHeight="1">
      <c r="B18" s="95"/>
      <c r="C18" s="846"/>
      <c r="D18" s="848"/>
      <c r="E18" s="372"/>
      <c r="F18" s="852"/>
      <c r="G18" s="844"/>
      <c r="H18" s="124"/>
      <c r="I18" s="162"/>
      <c r="J18" s="125"/>
      <c r="K18" s="119"/>
      <c r="L18" s="126"/>
      <c r="M18" s="163"/>
      <c r="N18" s="185"/>
      <c r="O18" s="119"/>
      <c r="P18" s="126"/>
      <c r="Q18" s="163"/>
      <c r="R18" s="163"/>
      <c r="S18" s="163"/>
      <c r="T18" s="233"/>
      <c r="U18" s="145"/>
      <c r="V18" s="164">
        <f>SUM(V12:V17)</f>
        <v>0</v>
      </c>
      <c r="W18" s="185"/>
      <c r="X18" s="180"/>
      <c r="Y18" s="186"/>
      <c r="Z18" s="164">
        <f>SUM(Z12:Z17)</f>
        <v>0</v>
      </c>
      <c r="AA18" s="188"/>
      <c r="AB18" s="164">
        <f t="shared" ref="AB18:AM18" si="2">SUM(AB12:AB17)</f>
        <v>0</v>
      </c>
      <c r="AC18" s="164">
        <f t="shared" si="2"/>
        <v>0</v>
      </c>
      <c r="AD18" s="164">
        <f t="shared" si="2"/>
        <v>0</v>
      </c>
      <c r="AE18" s="164">
        <f t="shared" si="2"/>
        <v>0</v>
      </c>
      <c r="AF18" s="164">
        <f t="shared" si="2"/>
        <v>0</v>
      </c>
      <c r="AG18" s="164">
        <f t="shared" si="2"/>
        <v>0</v>
      </c>
      <c r="AH18" s="164">
        <f t="shared" si="2"/>
        <v>0</v>
      </c>
      <c r="AI18" s="164">
        <f t="shared" si="2"/>
        <v>0</v>
      </c>
      <c r="AJ18" s="164">
        <f t="shared" si="2"/>
        <v>0</v>
      </c>
      <c r="AK18" s="164">
        <f t="shared" si="2"/>
        <v>0</v>
      </c>
      <c r="AL18" s="164">
        <f t="shared" si="2"/>
        <v>0</v>
      </c>
      <c r="AM18" s="164">
        <f t="shared" si="2"/>
        <v>0</v>
      </c>
      <c r="AN18" s="189"/>
    </row>
    <row r="19" spans="2:40" s="172" customFormat="1" ht="8.1" customHeight="1">
      <c r="B19" s="95"/>
      <c r="C19" s="846"/>
      <c r="D19" s="848"/>
      <c r="E19" s="372"/>
      <c r="F19" s="224"/>
      <c r="G19" s="86"/>
      <c r="H19" s="124"/>
      <c r="I19" s="86"/>
      <c r="J19" s="125"/>
      <c r="K19" s="119"/>
      <c r="L19" s="126"/>
      <c r="M19" s="224"/>
      <c r="N19" s="185"/>
      <c r="O19" s="119"/>
      <c r="P19" s="126"/>
      <c r="Q19" s="224"/>
      <c r="R19" s="224"/>
      <c r="S19" s="224"/>
      <c r="T19" s="234"/>
      <c r="U19" s="86"/>
      <c r="V19" s="157"/>
      <c r="W19" s="185"/>
      <c r="X19" s="180"/>
      <c r="Y19" s="186"/>
      <c r="Z19" s="190"/>
      <c r="AA19" s="191"/>
      <c r="AB19" s="190"/>
      <c r="AC19" s="190"/>
      <c r="AD19" s="190"/>
      <c r="AE19" s="190"/>
      <c r="AF19" s="190"/>
      <c r="AG19" s="190"/>
      <c r="AH19" s="190"/>
      <c r="AI19" s="190"/>
      <c r="AJ19" s="190"/>
      <c r="AK19" s="190"/>
      <c r="AL19" s="190"/>
      <c r="AM19" s="190"/>
      <c r="AN19" s="189"/>
    </row>
    <row r="20" spans="2:40" s="172" customFormat="1" ht="14.1" customHeight="1">
      <c r="B20" s="95"/>
      <c r="C20" s="846"/>
      <c r="D20" s="848"/>
      <c r="E20" s="372"/>
      <c r="F20" s="850" t="s">
        <v>183</v>
      </c>
      <c r="G20" s="842"/>
      <c r="H20" s="124"/>
      <c r="I20" s="84"/>
      <c r="J20" s="125"/>
      <c r="K20" s="119"/>
      <c r="L20" s="126"/>
      <c r="M20" s="447"/>
      <c r="N20" s="185"/>
      <c r="O20" s="119"/>
      <c r="P20" s="126"/>
      <c r="Q20" s="447"/>
      <c r="R20" s="447"/>
      <c r="S20" s="447"/>
      <c r="T20" s="509"/>
      <c r="U20" s="145"/>
      <c r="V20" s="156">
        <f t="shared" ref="V20:V25" si="3">+S20*T20</f>
        <v>0</v>
      </c>
      <c r="W20" s="185"/>
      <c r="X20" s="180"/>
      <c r="Y20" s="186"/>
      <c r="Z20" s="187">
        <f t="shared" ref="Z20:Z25" si="4">+SUM(AB20:AM20)</f>
        <v>0</v>
      </c>
      <c r="AA20" s="188"/>
      <c r="AB20" s="510"/>
      <c r="AC20" s="510"/>
      <c r="AD20" s="510"/>
      <c r="AE20" s="510"/>
      <c r="AF20" s="510"/>
      <c r="AG20" s="510"/>
      <c r="AH20" s="510"/>
      <c r="AI20" s="510"/>
      <c r="AJ20" s="510"/>
      <c r="AK20" s="510"/>
      <c r="AL20" s="510"/>
      <c r="AM20" s="510"/>
      <c r="AN20" s="189"/>
    </row>
    <row r="21" spans="2:40" s="172" customFormat="1" ht="14.1" customHeight="1">
      <c r="B21" s="95"/>
      <c r="C21" s="846"/>
      <c r="D21" s="848"/>
      <c r="E21" s="372"/>
      <c r="F21" s="851"/>
      <c r="G21" s="843"/>
      <c r="H21" s="124"/>
      <c r="I21" s="84"/>
      <c r="J21" s="125"/>
      <c r="K21" s="119"/>
      <c r="L21" s="126"/>
      <c r="M21" s="447"/>
      <c r="N21" s="185"/>
      <c r="O21" s="119"/>
      <c r="P21" s="126"/>
      <c r="Q21" s="447"/>
      <c r="R21" s="447"/>
      <c r="S21" s="447"/>
      <c r="T21" s="509"/>
      <c r="U21" s="145"/>
      <c r="V21" s="156">
        <f t="shared" si="3"/>
        <v>0</v>
      </c>
      <c r="W21" s="185"/>
      <c r="X21" s="180"/>
      <c r="Y21" s="186"/>
      <c r="Z21" s="187">
        <f t="shared" si="4"/>
        <v>0</v>
      </c>
      <c r="AA21" s="188"/>
      <c r="AB21" s="510"/>
      <c r="AC21" s="510"/>
      <c r="AD21" s="510"/>
      <c r="AE21" s="510"/>
      <c r="AF21" s="510"/>
      <c r="AG21" s="510"/>
      <c r="AH21" s="510"/>
      <c r="AI21" s="510"/>
      <c r="AJ21" s="510"/>
      <c r="AK21" s="510"/>
      <c r="AL21" s="510"/>
      <c r="AM21" s="510"/>
      <c r="AN21" s="189"/>
    </row>
    <row r="22" spans="2:40" s="172" customFormat="1" ht="14.1" customHeight="1">
      <c r="B22" s="95"/>
      <c r="C22" s="846"/>
      <c r="D22" s="848"/>
      <c r="E22" s="372"/>
      <c r="F22" s="851"/>
      <c r="G22" s="843"/>
      <c r="H22" s="124"/>
      <c r="I22" s="84"/>
      <c r="J22" s="125"/>
      <c r="K22" s="119"/>
      <c r="L22" s="126"/>
      <c r="M22" s="447"/>
      <c r="N22" s="185"/>
      <c r="O22" s="119"/>
      <c r="P22" s="126"/>
      <c r="Q22" s="447"/>
      <c r="R22" s="447"/>
      <c r="S22" s="447"/>
      <c r="T22" s="509"/>
      <c r="U22" s="145"/>
      <c r="V22" s="156">
        <f t="shared" si="3"/>
        <v>0</v>
      </c>
      <c r="W22" s="185"/>
      <c r="X22" s="180"/>
      <c r="Y22" s="186"/>
      <c r="Z22" s="187">
        <f t="shared" si="4"/>
        <v>0</v>
      </c>
      <c r="AA22" s="188"/>
      <c r="AB22" s="510"/>
      <c r="AC22" s="510"/>
      <c r="AD22" s="510"/>
      <c r="AE22" s="510"/>
      <c r="AF22" s="510"/>
      <c r="AG22" s="510"/>
      <c r="AH22" s="510"/>
      <c r="AI22" s="510"/>
      <c r="AJ22" s="510"/>
      <c r="AK22" s="510"/>
      <c r="AL22" s="510"/>
      <c r="AM22" s="510"/>
      <c r="AN22" s="189"/>
    </row>
    <row r="23" spans="2:40" s="172" customFormat="1" ht="14.1" customHeight="1">
      <c r="B23" s="95"/>
      <c r="C23" s="846"/>
      <c r="D23" s="848"/>
      <c r="E23" s="372"/>
      <c r="F23" s="851"/>
      <c r="G23" s="843"/>
      <c r="H23" s="124"/>
      <c r="I23" s="84"/>
      <c r="J23" s="125"/>
      <c r="K23" s="119"/>
      <c r="L23" s="126"/>
      <c r="M23" s="447"/>
      <c r="N23" s="185"/>
      <c r="O23" s="119"/>
      <c r="P23" s="126"/>
      <c r="Q23" s="447"/>
      <c r="R23" s="447"/>
      <c r="S23" s="447"/>
      <c r="T23" s="509"/>
      <c r="U23" s="145"/>
      <c r="V23" s="156">
        <f t="shared" si="3"/>
        <v>0</v>
      </c>
      <c r="W23" s="185"/>
      <c r="X23" s="180"/>
      <c r="Y23" s="186"/>
      <c r="Z23" s="187">
        <f t="shared" si="4"/>
        <v>0</v>
      </c>
      <c r="AA23" s="188"/>
      <c r="AB23" s="510"/>
      <c r="AC23" s="510"/>
      <c r="AD23" s="510"/>
      <c r="AE23" s="510"/>
      <c r="AF23" s="510"/>
      <c r="AG23" s="510"/>
      <c r="AH23" s="510"/>
      <c r="AI23" s="510"/>
      <c r="AJ23" s="510"/>
      <c r="AK23" s="510"/>
      <c r="AL23" s="510"/>
      <c r="AM23" s="510"/>
      <c r="AN23" s="189"/>
    </row>
    <row r="24" spans="2:40" s="172" customFormat="1" ht="14.1" customHeight="1">
      <c r="B24" s="95"/>
      <c r="C24" s="846"/>
      <c r="D24" s="848"/>
      <c r="E24" s="372"/>
      <c r="F24" s="851"/>
      <c r="G24" s="843"/>
      <c r="H24" s="124"/>
      <c r="I24" s="84"/>
      <c r="J24" s="125"/>
      <c r="K24" s="119"/>
      <c r="L24" s="126"/>
      <c r="M24" s="447"/>
      <c r="N24" s="185"/>
      <c r="O24" s="119"/>
      <c r="P24" s="126"/>
      <c r="Q24" s="447"/>
      <c r="R24" s="447"/>
      <c r="S24" s="447"/>
      <c r="T24" s="509"/>
      <c r="U24" s="145"/>
      <c r="V24" s="156">
        <f t="shared" si="3"/>
        <v>0</v>
      </c>
      <c r="W24" s="185"/>
      <c r="X24" s="180"/>
      <c r="Y24" s="186"/>
      <c r="Z24" s="187">
        <f t="shared" si="4"/>
        <v>0</v>
      </c>
      <c r="AA24" s="188"/>
      <c r="AB24" s="510"/>
      <c r="AC24" s="510"/>
      <c r="AD24" s="510"/>
      <c r="AE24" s="510"/>
      <c r="AF24" s="510"/>
      <c r="AG24" s="510"/>
      <c r="AH24" s="510"/>
      <c r="AI24" s="510"/>
      <c r="AJ24" s="510"/>
      <c r="AK24" s="510"/>
      <c r="AL24" s="510"/>
      <c r="AM24" s="510"/>
      <c r="AN24" s="189"/>
    </row>
    <row r="25" spans="2:40" s="172" customFormat="1" ht="14.1" customHeight="1">
      <c r="B25" s="95"/>
      <c r="C25" s="846"/>
      <c r="D25" s="848"/>
      <c r="E25" s="372"/>
      <c r="F25" s="851"/>
      <c r="G25" s="843"/>
      <c r="H25" s="124"/>
      <c r="I25" s="84"/>
      <c r="J25" s="125"/>
      <c r="K25" s="119"/>
      <c r="L25" s="126"/>
      <c r="M25" s="447"/>
      <c r="N25" s="185"/>
      <c r="O25" s="119"/>
      <c r="P25" s="126"/>
      <c r="Q25" s="447"/>
      <c r="R25" s="447"/>
      <c r="S25" s="447"/>
      <c r="T25" s="509"/>
      <c r="U25" s="145"/>
      <c r="V25" s="156">
        <f t="shared" si="3"/>
        <v>0</v>
      </c>
      <c r="W25" s="185"/>
      <c r="X25" s="180"/>
      <c r="Y25" s="186"/>
      <c r="Z25" s="187">
        <f t="shared" si="4"/>
        <v>0</v>
      </c>
      <c r="AA25" s="188"/>
      <c r="AB25" s="510"/>
      <c r="AC25" s="510"/>
      <c r="AD25" s="510"/>
      <c r="AE25" s="510"/>
      <c r="AF25" s="510"/>
      <c r="AG25" s="510"/>
      <c r="AH25" s="510"/>
      <c r="AI25" s="510"/>
      <c r="AJ25" s="510"/>
      <c r="AK25" s="510"/>
      <c r="AL25" s="510"/>
      <c r="AM25" s="510"/>
      <c r="AN25" s="189"/>
    </row>
    <row r="26" spans="2:40" s="172" customFormat="1" ht="14.1" customHeight="1">
      <c r="B26" s="95"/>
      <c r="C26" s="846"/>
      <c r="D26" s="848"/>
      <c r="E26" s="372"/>
      <c r="F26" s="852"/>
      <c r="G26" s="844"/>
      <c r="H26" s="124"/>
      <c r="I26" s="162"/>
      <c r="J26" s="125"/>
      <c r="K26" s="119"/>
      <c r="L26" s="126"/>
      <c r="M26" s="163"/>
      <c r="N26" s="185"/>
      <c r="O26" s="119"/>
      <c r="P26" s="126"/>
      <c r="Q26" s="163"/>
      <c r="R26" s="163"/>
      <c r="S26" s="163"/>
      <c r="T26" s="233"/>
      <c r="U26" s="145"/>
      <c r="V26" s="164">
        <f>SUM(V20:V25)</f>
        <v>0</v>
      </c>
      <c r="W26" s="185"/>
      <c r="X26" s="180"/>
      <c r="Y26" s="186"/>
      <c r="Z26" s="164">
        <f>SUM(Z20:Z25)</f>
        <v>0</v>
      </c>
      <c r="AA26" s="188"/>
      <c r="AB26" s="164">
        <f t="shared" ref="AB26:AM26" si="5">SUM(AB20:AB25)</f>
        <v>0</v>
      </c>
      <c r="AC26" s="164">
        <f t="shared" si="5"/>
        <v>0</v>
      </c>
      <c r="AD26" s="164">
        <f t="shared" si="5"/>
        <v>0</v>
      </c>
      <c r="AE26" s="164">
        <f t="shared" si="5"/>
        <v>0</v>
      </c>
      <c r="AF26" s="164">
        <f t="shared" si="5"/>
        <v>0</v>
      </c>
      <c r="AG26" s="164">
        <f t="shared" si="5"/>
        <v>0</v>
      </c>
      <c r="AH26" s="164">
        <f t="shared" si="5"/>
        <v>0</v>
      </c>
      <c r="AI26" s="164">
        <f t="shared" si="5"/>
        <v>0</v>
      </c>
      <c r="AJ26" s="164">
        <f t="shared" si="5"/>
        <v>0</v>
      </c>
      <c r="AK26" s="164">
        <f t="shared" si="5"/>
        <v>0</v>
      </c>
      <c r="AL26" s="164">
        <f t="shared" si="5"/>
        <v>0</v>
      </c>
      <c r="AM26" s="164">
        <f t="shared" si="5"/>
        <v>0</v>
      </c>
      <c r="AN26" s="189"/>
    </row>
    <row r="27" spans="2:40" s="172" customFormat="1" ht="8.1" customHeight="1">
      <c r="B27" s="95"/>
      <c r="C27" s="846"/>
      <c r="D27" s="848"/>
      <c r="E27" s="372"/>
      <c r="F27" s="224"/>
      <c r="G27" s="86"/>
      <c r="H27" s="124"/>
      <c r="I27" s="86"/>
      <c r="J27" s="125"/>
      <c r="K27" s="119"/>
      <c r="L27" s="126"/>
      <c r="M27" s="224"/>
      <c r="N27" s="185"/>
      <c r="O27" s="119"/>
      <c r="P27" s="126"/>
      <c r="Q27" s="224"/>
      <c r="R27" s="224"/>
      <c r="S27" s="224"/>
      <c r="T27" s="234"/>
      <c r="U27" s="86"/>
      <c r="V27" s="157"/>
      <c r="W27" s="185"/>
      <c r="X27" s="180"/>
      <c r="Y27" s="186"/>
      <c r="Z27" s="190"/>
      <c r="AA27" s="191"/>
      <c r="AB27" s="190"/>
      <c r="AC27" s="190"/>
      <c r="AD27" s="190"/>
      <c r="AE27" s="190"/>
      <c r="AF27" s="190"/>
      <c r="AG27" s="190"/>
      <c r="AH27" s="190"/>
      <c r="AI27" s="190"/>
      <c r="AJ27" s="190"/>
      <c r="AK27" s="190"/>
      <c r="AL27" s="190"/>
      <c r="AM27" s="190"/>
      <c r="AN27" s="189"/>
    </row>
    <row r="28" spans="2:40" s="172" customFormat="1" ht="14.1" customHeight="1">
      <c r="B28" s="95"/>
      <c r="C28" s="846"/>
      <c r="D28" s="848"/>
      <c r="E28" s="372"/>
      <c r="F28" s="850" t="s">
        <v>184</v>
      </c>
      <c r="G28" s="842"/>
      <c r="H28" s="124"/>
      <c r="I28" s="84"/>
      <c r="J28" s="125"/>
      <c r="K28" s="119"/>
      <c r="L28" s="126"/>
      <c r="M28" s="447"/>
      <c r="N28" s="185"/>
      <c r="O28" s="119"/>
      <c r="P28" s="126"/>
      <c r="Q28" s="447"/>
      <c r="R28" s="447"/>
      <c r="S28" s="447"/>
      <c r="T28" s="509"/>
      <c r="U28" s="145"/>
      <c r="V28" s="156">
        <f t="shared" ref="V28:V33" si="6">+S28*T28</f>
        <v>0</v>
      </c>
      <c r="W28" s="185"/>
      <c r="X28" s="180"/>
      <c r="Y28" s="186"/>
      <c r="Z28" s="187">
        <f t="shared" ref="Z28:Z33" si="7">+SUM(AB28:AM28)</f>
        <v>0</v>
      </c>
      <c r="AA28" s="188"/>
      <c r="AB28" s="510"/>
      <c r="AC28" s="510"/>
      <c r="AD28" s="510"/>
      <c r="AE28" s="510"/>
      <c r="AF28" s="510"/>
      <c r="AG28" s="510"/>
      <c r="AH28" s="510"/>
      <c r="AI28" s="510"/>
      <c r="AJ28" s="510"/>
      <c r="AK28" s="510"/>
      <c r="AL28" s="510"/>
      <c r="AM28" s="510"/>
      <c r="AN28" s="189"/>
    </row>
    <row r="29" spans="2:40" s="172" customFormat="1" ht="14.1" customHeight="1">
      <c r="B29" s="95"/>
      <c r="C29" s="846"/>
      <c r="D29" s="848"/>
      <c r="E29" s="372"/>
      <c r="F29" s="851"/>
      <c r="G29" s="843"/>
      <c r="H29" s="124"/>
      <c r="I29" s="84"/>
      <c r="J29" s="125"/>
      <c r="K29" s="119"/>
      <c r="L29" s="126"/>
      <c r="M29" s="447"/>
      <c r="N29" s="185"/>
      <c r="O29" s="119"/>
      <c r="P29" s="126"/>
      <c r="Q29" s="447"/>
      <c r="R29" s="447"/>
      <c r="S29" s="447"/>
      <c r="T29" s="509"/>
      <c r="U29" s="145"/>
      <c r="V29" s="156">
        <f t="shared" si="6"/>
        <v>0</v>
      </c>
      <c r="W29" s="185"/>
      <c r="X29" s="180"/>
      <c r="Y29" s="186"/>
      <c r="Z29" s="187">
        <f t="shared" si="7"/>
        <v>0</v>
      </c>
      <c r="AA29" s="188"/>
      <c r="AB29" s="510"/>
      <c r="AC29" s="510"/>
      <c r="AD29" s="510"/>
      <c r="AE29" s="510"/>
      <c r="AF29" s="510"/>
      <c r="AG29" s="510"/>
      <c r="AH29" s="510"/>
      <c r="AI29" s="510"/>
      <c r="AJ29" s="510"/>
      <c r="AK29" s="510"/>
      <c r="AL29" s="510"/>
      <c r="AM29" s="510"/>
      <c r="AN29" s="189"/>
    </row>
    <row r="30" spans="2:40" s="172" customFormat="1" ht="14.1" customHeight="1">
      <c r="B30" s="95"/>
      <c r="C30" s="846"/>
      <c r="D30" s="848"/>
      <c r="E30" s="372"/>
      <c r="F30" s="851"/>
      <c r="G30" s="843"/>
      <c r="H30" s="124"/>
      <c r="I30" s="84"/>
      <c r="J30" s="125"/>
      <c r="K30" s="119"/>
      <c r="L30" s="126"/>
      <c r="M30" s="447"/>
      <c r="N30" s="185"/>
      <c r="O30" s="119"/>
      <c r="P30" s="126"/>
      <c r="Q30" s="447"/>
      <c r="R30" s="447"/>
      <c r="S30" s="447"/>
      <c r="T30" s="509"/>
      <c r="U30" s="145"/>
      <c r="V30" s="156">
        <f t="shared" si="6"/>
        <v>0</v>
      </c>
      <c r="W30" s="185"/>
      <c r="X30" s="180"/>
      <c r="Y30" s="186"/>
      <c r="Z30" s="187">
        <f t="shared" si="7"/>
        <v>0</v>
      </c>
      <c r="AA30" s="188"/>
      <c r="AB30" s="510"/>
      <c r="AC30" s="510"/>
      <c r="AD30" s="510"/>
      <c r="AE30" s="510"/>
      <c r="AF30" s="510"/>
      <c r="AG30" s="510"/>
      <c r="AH30" s="510"/>
      <c r="AI30" s="510"/>
      <c r="AJ30" s="510"/>
      <c r="AK30" s="510"/>
      <c r="AL30" s="510"/>
      <c r="AM30" s="510"/>
      <c r="AN30" s="189"/>
    </row>
    <row r="31" spans="2:40" s="172" customFormat="1" ht="14.1" customHeight="1">
      <c r="B31" s="95"/>
      <c r="C31" s="846"/>
      <c r="D31" s="848"/>
      <c r="E31" s="372"/>
      <c r="F31" s="851"/>
      <c r="G31" s="843"/>
      <c r="H31" s="124"/>
      <c r="I31" s="84"/>
      <c r="J31" s="125"/>
      <c r="K31" s="119"/>
      <c r="L31" s="126"/>
      <c r="M31" s="447"/>
      <c r="N31" s="185"/>
      <c r="O31" s="119"/>
      <c r="P31" s="126"/>
      <c r="Q31" s="447"/>
      <c r="R31" s="447"/>
      <c r="S31" s="447"/>
      <c r="T31" s="509"/>
      <c r="U31" s="145"/>
      <c r="V31" s="156">
        <f t="shared" si="6"/>
        <v>0</v>
      </c>
      <c r="W31" s="185"/>
      <c r="X31" s="180"/>
      <c r="Y31" s="186"/>
      <c r="Z31" s="187">
        <f t="shared" si="7"/>
        <v>0</v>
      </c>
      <c r="AA31" s="188"/>
      <c r="AB31" s="510"/>
      <c r="AC31" s="510"/>
      <c r="AD31" s="510"/>
      <c r="AE31" s="510"/>
      <c r="AF31" s="510"/>
      <c r="AG31" s="510"/>
      <c r="AH31" s="510"/>
      <c r="AI31" s="510"/>
      <c r="AJ31" s="510"/>
      <c r="AK31" s="510"/>
      <c r="AL31" s="510"/>
      <c r="AM31" s="510"/>
      <c r="AN31" s="189"/>
    </row>
    <row r="32" spans="2:40" s="172" customFormat="1" ht="14.1" customHeight="1">
      <c r="B32" s="95"/>
      <c r="C32" s="846"/>
      <c r="D32" s="848"/>
      <c r="E32" s="372"/>
      <c r="F32" s="851"/>
      <c r="G32" s="843"/>
      <c r="H32" s="124"/>
      <c r="I32" s="84"/>
      <c r="J32" s="125"/>
      <c r="K32" s="119"/>
      <c r="L32" s="126"/>
      <c r="M32" s="447"/>
      <c r="N32" s="185"/>
      <c r="O32" s="119"/>
      <c r="P32" s="126"/>
      <c r="Q32" s="447"/>
      <c r="R32" s="447"/>
      <c r="S32" s="447"/>
      <c r="T32" s="509"/>
      <c r="U32" s="145"/>
      <c r="V32" s="156">
        <f t="shared" si="6"/>
        <v>0</v>
      </c>
      <c r="W32" s="185"/>
      <c r="X32" s="180"/>
      <c r="Y32" s="186"/>
      <c r="Z32" s="187">
        <f t="shared" si="7"/>
        <v>0</v>
      </c>
      <c r="AA32" s="188"/>
      <c r="AB32" s="510"/>
      <c r="AC32" s="510"/>
      <c r="AD32" s="510"/>
      <c r="AE32" s="510"/>
      <c r="AF32" s="510"/>
      <c r="AG32" s="510"/>
      <c r="AH32" s="510"/>
      <c r="AI32" s="510"/>
      <c r="AJ32" s="510"/>
      <c r="AK32" s="510"/>
      <c r="AL32" s="510"/>
      <c r="AM32" s="510"/>
      <c r="AN32" s="189"/>
    </row>
    <row r="33" spans="2:40" s="172" customFormat="1" ht="14.1" customHeight="1">
      <c r="B33" s="95"/>
      <c r="C33" s="846"/>
      <c r="D33" s="848"/>
      <c r="E33" s="372"/>
      <c r="F33" s="851"/>
      <c r="G33" s="843"/>
      <c r="H33" s="124"/>
      <c r="I33" s="84"/>
      <c r="J33" s="125"/>
      <c r="K33" s="119"/>
      <c r="L33" s="126"/>
      <c r="M33" s="447"/>
      <c r="N33" s="185"/>
      <c r="O33" s="119"/>
      <c r="P33" s="126"/>
      <c r="Q33" s="447"/>
      <c r="R33" s="447"/>
      <c r="S33" s="447"/>
      <c r="T33" s="509"/>
      <c r="U33" s="145"/>
      <c r="V33" s="156">
        <f t="shared" si="6"/>
        <v>0</v>
      </c>
      <c r="W33" s="185"/>
      <c r="X33" s="180"/>
      <c r="Y33" s="186"/>
      <c r="Z33" s="187">
        <f t="shared" si="7"/>
        <v>0</v>
      </c>
      <c r="AA33" s="188"/>
      <c r="AB33" s="510"/>
      <c r="AC33" s="510"/>
      <c r="AD33" s="510"/>
      <c r="AE33" s="510"/>
      <c r="AF33" s="510"/>
      <c r="AG33" s="510"/>
      <c r="AH33" s="510"/>
      <c r="AI33" s="510"/>
      <c r="AJ33" s="510"/>
      <c r="AK33" s="510"/>
      <c r="AL33" s="510"/>
      <c r="AM33" s="510"/>
      <c r="AN33" s="189"/>
    </row>
    <row r="34" spans="2:40" s="172" customFormat="1" ht="14.1" customHeight="1">
      <c r="B34" s="95"/>
      <c r="C34" s="846"/>
      <c r="D34" s="848"/>
      <c r="E34" s="372"/>
      <c r="F34" s="852"/>
      <c r="G34" s="844"/>
      <c r="H34" s="124"/>
      <c r="I34" s="162"/>
      <c r="J34" s="125"/>
      <c r="K34" s="119"/>
      <c r="L34" s="126"/>
      <c r="M34" s="163"/>
      <c r="N34" s="185"/>
      <c r="O34" s="119"/>
      <c r="P34" s="126"/>
      <c r="Q34" s="163"/>
      <c r="R34" s="163"/>
      <c r="S34" s="163"/>
      <c r="T34" s="233"/>
      <c r="U34" s="145"/>
      <c r="V34" s="164">
        <f>SUM(V28:V33)</f>
        <v>0</v>
      </c>
      <c r="W34" s="185"/>
      <c r="X34" s="180"/>
      <c r="Y34" s="186"/>
      <c r="Z34" s="164">
        <f>SUM(Z28:Z33)</f>
        <v>0</v>
      </c>
      <c r="AA34" s="188"/>
      <c r="AB34" s="164">
        <f t="shared" ref="AB34:AM34" si="8">SUM(AB28:AB33)</f>
        <v>0</v>
      </c>
      <c r="AC34" s="164">
        <f t="shared" si="8"/>
        <v>0</v>
      </c>
      <c r="AD34" s="164">
        <f t="shared" si="8"/>
        <v>0</v>
      </c>
      <c r="AE34" s="164">
        <f t="shared" si="8"/>
        <v>0</v>
      </c>
      <c r="AF34" s="164">
        <f t="shared" si="8"/>
        <v>0</v>
      </c>
      <c r="AG34" s="164">
        <f t="shared" si="8"/>
        <v>0</v>
      </c>
      <c r="AH34" s="164">
        <f t="shared" si="8"/>
        <v>0</v>
      </c>
      <c r="AI34" s="164">
        <f t="shared" si="8"/>
        <v>0</v>
      </c>
      <c r="AJ34" s="164">
        <f t="shared" si="8"/>
        <v>0</v>
      </c>
      <c r="AK34" s="164">
        <f t="shared" si="8"/>
        <v>0</v>
      </c>
      <c r="AL34" s="164">
        <f t="shared" si="8"/>
        <v>0</v>
      </c>
      <c r="AM34" s="164">
        <f t="shared" si="8"/>
        <v>0</v>
      </c>
      <c r="AN34" s="189"/>
    </row>
    <row r="35" spans="2:40" s="172" customFormat="1" ht="8.1" customHeight="1">
      <c r="B35" s="95"/>
      <c r="C35" s="846"/>
      <c r="D35" s="848"/>
      <c r="E35" s="372"/>
      <c r="F35" s="224"/>
      <c r="G35" s="86"/>
      <c r="H35" s="124"/>
      <c r="I35" s="86"/>
      <c r="J35" s="125"/>
      <c r="K35" s="119"/>
      <c r="L35" s="126"/>
      <c r="M35" s="224"/>
      <c r="N35" s="185"/>
      <c r="O35" s="119"/>
      <c r="P35" s="126"/>
      <c r="Q35" s="224"/>
      <c r="R35" s="224"/>
      <c r="S35" s="224"/>
      <c r="T35" s="234"/>
      <c r="U35" s="86"/>
      <c r="V35" s="157"/>
      <c r="W35" s="185"/>
      <c r="X35" s="180"/>
      <c r="Y35" s="186"/>
      <c r="Z35" s="190"/>
      <c r="AA35" s="191"/>
      <c r="AB35" s="190"/>
      <c r="AC35" s="190"/>
      <c r="AD35" s="190"/>
      <c r="AE35" s="190"/>
      <c r="AF35" s="190"/>
      <c r="AG35" s="190"/>
      <c r="AH35" s="190"/>
      <c r="AI35" s="190"/>
      <c r="AJ35" s="190"/>
      <c r="AK35" s="190"/>
      <c r="AL35" s="190"/>
      <c r="AM35" s="190"/>
      <c r="AN35" s="189"/>
    </row>
    <row r="36" spans="2:40" s="172" customFormat="1" ht="14.1" customHeight="1">
      <c r="B36" s="95"/>
      <c r="C36" s="846"/>
      <c r="D36" s="848"/>
      <c r="E36" s="372"/>
      <c r="F36" s="850" t="s">
        <v>185</v>
      </c>
      <c r="G36" s="842"/>
      <c r="H36" s="124"/>
      <c r="I36" s="84"/>
      <c r="J36" s="125"/>
      <c r="K36" s="119"/>
      <c r="L36" s="126"/>
      <c r="M36" s="447"/>
      <c r="N36" s="185"/>
      <c r="O36" s="119"/>
      <c r="P36" s="126"/>
      <c r="Q36" s="447"/>
      <c r="R36" s="447"/>
      <c r="S36" s="447"/>
      <c r="T36" s="509"/>
      <c r="U36" s="145"/>
      <c r="V36" s="156">
        <f t="shared" ref="V36:V41" si="9">+S36*T36</f>
        <v>0</v>
      </c>
      <c r="W36" s="185"/>
      <c r="X36" s="180"/>
      <c r="Y36" s="186"/>
      <c r="Z36" s="187">
        <f t="shared" ref="Z36:Z41" si="10">+SUM(AB36:AM36)</f>
        <v>0</v>
      </c>
      <c r="AA36" s="188"/>
      <c r="AB36" s="510"/>
      <c r="AC36" s="510"/>
      <c r="AD36" s="510"/>
      <c r="AE36" s="510"/>
      <c r="AF36" s="510"/>
      <c r="AG36" s="510"/>
      <c r="AH36" s="510"/>
      <c r="AI36" s="510"/>
      <c r="AJ36" s="510"/>
      <c r="AK36" s="510"/>
      <c r="AL36" s="510"/>
      <c r="AM36" s="510"/>
      <c r="AN36" s="189"/>
    </row>
    <row r="37" spans="2:40" s="172" customFormat="1" ht="14.1" customHeight="1">
      <c r="B37" s="95"/>
      <c r="C37" s="846"/>
      <c r="D37" s="848"/>
      <c r="E37" s="372"/>
      <c r="F37" s="851"/>
      <c r="G37" s="843"/>
      <c r="H37" s="124"/>
      <c r="I37" s="84"/>
      <c r="J37" s="125"/>
      <c r="K37" s="119"/>
      <c r="L37" s="126"/>
      <c r="M37" s="447"/>
      <c r="N37" s="185"/>
      <c r="O37" s="119"/>
      <c r="P37" s="126"/>
      <c r="Q37" s="447"/>
      <c r="R37" s="447"/>
      <c r="S37" s="447"/>
      <c r="T37" s="509"/>
      <c r="U37" s="145"/>
      <c r="V37" s="156">
        <f t="shared" si="9"/>
        <v>0</v>
      </c>
      <c r="W37" s="185"/>
      <c r="X37" s="180"/>
      <c r="Y37" s="186"/>
      <c r="Z37" s="187">
        <f t="shared" si="10"/>
        <v>0</v>
      </c>
      <c r="AA37" s="188"/>
      <c r="AB37" s="510"/>
      <c r="AC37" s="510"/>
      <c r="AD37" s="510"/>
      <c r="AE37" s="510"/>
      <c r="AF37" s="510"/>
      <c r="AG37" s="510"/>
      <c r="AH37" s="510"/>
      <c r="AI37" s="510"/>
      <c r="AJ37" s="510"/>
      <c r="AK37" s="510"/>
      <c r="AL37" s="510"/>
      <c r="AM37" s="510"/>
      <c r="AN37" s="189"/>
    </row>
    <row r="38" spans="2:40" s="172" customFormat="1" ht="14.1" customHeight="1">
      <c r="B38" s="95"/>
      <c r="C38" s="846"/>
      <c r="D38" s="848"/>
      <c r="E38" s="372"/>
      <c r="F38" s="851"/>
      <c r="G38" s="843"/>
      <c r="H38" s="124"/>
      <c r="I38" s="84"/>
      <c r="J38" s="125"/>
      <c r="K38" s="119"/>
      <c r="L38" s="126"/>
      <c r="M38" s="447"/>
      <c r="N38" s="185"/>
      <c r="O38" s="119"/>
      <c r="P38" s="126"/>
      <c r="Q38" s="447"/>
      <c r="R38" s="447"/>
      <c r="S38" s="447"/>
      <c r="T38" s="509"/>
      <c r="U38" s="145"/>
      <c r="V38" s="156">
        <f t="shared" si="9"/>
        <v>0</v>
      </c>
      <c r="W38" s="185"/>
      <c r="X38" s="180"/>
      <c r="Y38" s="186"/>
      <c r="Z38" s="187">
        <f t="shared" si="10"/>
        <v>0</v>
      </c>
      <c r="AA38" s="188"/>
      <c r="AB38" s="510"/>
      <c r="AC38" s="510"/>
      <c r="AD38" s="510"/>
      <c r="AE38" s="510"/>
      <c r="AF38" s="510"/>
      <c r="AG38" s="510"/>
      <c r="AH38" s="510"/>
      <c r="AI38" s="510"/>
      <c r="AJ38" s="510"/>
      <c r="AK38" s="510"/>
      <c r="AL38" s="510"/>
      <c r="AM38" s="510"/>
      <c r="AN38" s="189"/>
    </row>
    <row r="39" spans="2:40" s="172" customFormat="1" ht="14.1" customHeight="1">
      <c r="B39" s="95"/>
      <c r="C39" s="846"/>
      <c r="D39" s="848"/>
      <c r="E39" s="372"/>
      <c r="F39" s="851"/>
      <c r="G39" s="843"/>
      <c r="H39" s="124"/>
      <c r="I39" s="84"/>
      <c r="J39" s="125"/>
      <c r="K39" s="119"/>
      <c r="L39" s="126"/>
      <c r="M39" s="447"/>
      <c r="N39" s="185"/>
      <c r="O39" s="119"/>
      <c r="P39" s="126"/>
      <c r="Q39" s="447"/>
      <c r="R39" s="447"/>
      <c r="S39" s="447"/>
      <c r="T39" s="509"/>
      <c r="U39" s="145"/>
      <c r="V39" s="156">
        <f t="shared" si="9"/>
        <v>0</v>
      </c>
      <c r="W39" s="185"/>
      <c r="X39" s="180"/>
      <c r="Y39" s="186"/>
      <c r="Z39" s="187">
        <f t="shared" si="10"/>
        <v>0</v>
      </c>
      <c r="AA39" s="188"/>
      <c r="AB39" s="510"/>
      <c r="AC39" s="510"/>
      <c r="AD39" s="510"/>
      <c r="AE39" s="510"/>
      <c r="AF39" s="510"/>
      <c r="AG39" s="510"/>
      <c r="AH39" s="510"/>
      <c r="AI39" s="510"/>
      <c r="AJ39" s="510"/>
      <c r="AK39" s="510"/>
      <c r="AL39" s="510"/>
      <c r="AM39" s="510"/>
      <c r="AN39" s="189"/>
    </row>
    <row r="40" spans="2:40" s="172" customFormat="1" ht="14.1" customHeight="1">
      <c r="B40" s="95"/>
      <c r="C40" s="846"/>
      <c r="D40" s="848"/>
      <c r="E40" s="372"/>
      <c r="F40" s="851"/>
      <c r="G40" s="843"/>
      <c r="H40" s="124"/>
      <c r="I40" s="84"/>
      <c r="J40" s="125"/>
      <c r="K40" s="119"/>
      <c r="L40" s="126"/>
      <c r="M40" s="447"/>
      <c r="N40" s="185"/>
      <c r="O40" s="119"/>
      <c r="P40" s="126"/>
      <c r="Q40" s="447"/>
      <c r="R40" s="447"/>
      <c r="S40" s="447"/>
      <c r="T40" s="509"/>
      <c r="U40" s="145"/>
      <c r="V40" s="156">
        <f t="shared" si="9"/>
        <v>0</v>
      </c>
      <c r="W40" s="185"/>
      <c r="X40" s="180"/>
      <c r="Y40" s="186"/>
      <c r="Z40" s="187">
        <f t="shared" si="10"/>
        <v>0</v>
      </c>
      <c r="AA40" s="188"/>
      <c r="AB40" s="510"/>
      <c r="AC40" s="510"/>
      <c r="AD40" s="510"/>
      <c r="AE40" s="510"/>
      <c r="AF40" s="510"/>
      <c r="AG40" s="510"/>
      <c r="AH40" s="510"/>
      <c r="AI40" s="510"/>
      <c r="AJ40" s="510"/>
      <c r="AK40" s="510"/>
      <c r="AL40" s="510"/>
      <c r="AM40" s="510"/>
      <c r="AN40" s="189"/>
    </row>
    <row r="41" spans="2:40" s="172" customFormat="1" ht="14.1" customHeight="1">
      <c r="B41" s="95"/>
      <c r="C41" s="846"/>
      <c r="D41" s="848"/>
      <c r="E41" s="372"/>
      <c r="F41" s="851"/>
      <c r="G41" s="843"/>
      <c r="H41" s="124"/>
      <c r="I41" s="84"/>
      <c r="J41" s="125"/>
      <c r="K41" s="119"/>
      <c r="L41" s="126"/>
      <c r="M41" s="447"/>
      <c r="N41" s="185"/>
      <c r="O41" s="119"/>
      <c r="P41" s="126"/>
      <c r="Q41" s="447"/>
      <c r="R41" s="447"/>
      <c r="S41" s="447"/>
      <c r="T41" s="509"/>
      <c r="U41" s="145"/>
      <c r="V41" s="156">
        <f t="shared" si="9"/>
        <v>0</v>
      </c>
      <c r="W41" s="185"/>
      <c r="X41" s="180"/>
      <c r="Y41" s="186"/>
      <c r="Z41" s="187">
        <f t="shared" si="10"/>
        <v>0</v>
      </c>
      <c r="AA41" s="188"/>
      <c r="AB41" s="510"/>
      <c r="AC41" s="510"/>
      <c r="AD41" s="510"/>
      <c r="AE41" s="510"/>
      <c r="AF41" s="510"/>
      <c r="AG41" s="510"/>
      <c r="AH41" s="510"/>
      <c r="AI41" s="510"/>
      <c r="AJ41" s="510"/>
      <c r="AK41" s="510"/>
      <c r="AL41" s="510"/>
      <c r="AM41" s="510"/>
      <c r="AN41" s="189"/>
    </row>
    <row r="42" spans="2:40" s="172" customFormat="1" ht="14.1" customHeight="1">
      <c r="B42" s="95"/>
      <c r="C42" s="846"/>
      <c r="D42" s="848"/>
      <c r="E42" s="372"/>
      <c r="F42" s="852"/>
      <c r="G42" s="844"/>
      <c r="H42" s="124"/>
      <c r="I42" s="162"/>
      <c r="J42" s="125"/>
      <c r="K42" s="119"/>
      <c r="L42" s="126"/>
      <c r="M42" s="163"/>
      <c r="N42" s="185"/>
      <c r="O42" s="119"/>
      <c r="P42" s="126"/>
      <c r="Q42" s="163"/>
      <c r="R42" s="163"/>
      <c r="S42" s="163"/>
      <c r="T42" s="233"/>
      <c r="U42" s="145"/>
      <c r="V42" s="164">
        <f>SUM(V36:V41)</f>
        <v>0</v>
      </c>
      <c r="W42" s="185"/>
      <c r="X42" s="180"/>
      <c r="Y42" s="186"/>
      <c r="Z42" s="164">
        <f>SUM(Z36:Z41)</f>
        <v>0</v>
      </c>
      <c r="AA42" s="188"/>
      <c r="AB42" s="164">
        <f t="shared" ref="AB42:AM42" si="11">SUM(AB36:AB41)</f>
        <v>0</v>
      </c>
      <c r="AC42" s="164">
        <f t="shared" si="11"/>
        <v>0</v>
      </c>
      <c r="AD42" s="164">
        <f t="shared" si="11"/>
        <v>0</v>
      </c>
      <c r="AE42" s="164">
        <f t="shared" si="11"/>
        <v>0</v>
      </c>
      <c r="AF42" s="164">
        <f t="shared" si="11"/>
        <v>0</v>
      </c>
      <c r="AG42" s="164">
        <f t="shared" si="11"/>
        <v>0</v>
      </c>
      <c r="AH42" s="164">
        <f t="shared" si="11"/>
        <v>0</v>
      </c>
      <c r="AI42" s="164">
        <f t="shared" si="11"/>
        <v>0</v>
      </c>
      <c r="AJ42" s="164">
        <f t="shared" si="11"/>
        <v>0</v>
      </c>
      <c r="AK42" s="164">
        <f t="shared" si="11"/>
        <v>0</v>
      </c>
      <c r="AL42" s="164">
        <f t="shared" si="11"/>
        <v>0</v>
      </c>
      <c r="AM42" s="164">
        <f t="shared" si="11"/>
        <v>0</v>
      </c>
      <c r="AN42" s="189"/>
    </row>
    <row r="43" spans="2:40" s="172" customFormat="1" ht="8.1" customHeight="1">
      <c r="B43" s="95"/>
      <c r="C43" s="846"/>
      <c r="D43" s="848"/>
      <c r="E43" s="372"/>
      <c r="F43" s="224"/>
      <c r="G43" s="86"/>
      <c r="H43" s="124"/>
      <c r="I43" s="86"/>
      <c r="J43" s="125"/>
      <c r="K43" s="119"/>
      <c r="L43" s="126"/>
      <c r="M43" s="224"/>
      <c r="N43" s="185"/>
      <c r="O43" s="119"/>
      <c r="P43" s="126"/>
      <c r="Q43" s="224"/>
      <c r="R43" s="224"/>
      <c r="S43" s="224"/>
      <c r="T43" s="234"/>
      <c r="U43" s="86"/>
      <c r="V43" s="157"/>
      <c r="W43" s="185"/>
      <c r="X43" s="180"/>
      <c r="Y43" s="186"/>
      <c r="Z43" s="190"/>
      <c r="AA43" s="191"/>
      <c r="AB43" s="190"/>
      <c r="AC43" s="190"/>
      <c r="AD43" s="190"/>
      <c r="AE43" s="190"/>
      <c r="AF43" s="190"/>
      <c r="AG43" s="190"/>
      <c r="AH43" s="190"/>
      <c r="AI43" s="190"/>
      <c r="AJ43" s="190"/>
      <c r="AK43" s="190"/>
      <c r="AL43" s="190"/>
      <c r="AM43" s="190"/>
      <c r="AN43" s="189"/>
    </row>
    <row r="44" spans="2:40" s="172" customFormat="1" ht="14.1" customHeight="1">
      <c r="B44" s="95"/>
      <c r="C44" s="846"/>
      <c r="D44" s="848"/>
      <c r="E44" s="372"/>
      <c r="F44" s="850" t="s">
        <v>186</v>
      </c>
      <c r="G44" s="842"/>
      <c r="H44" s="124"/>
      <c r="I44" s="84"/>
      <c r="J44" s="125"/>
      <c r="K44" s="119"/>
      <c r="L44" s="126"/>
      <c r="M44" s="447"/>
      <c r="N44" s="185"/>
      <c r="O44" s="119"/>
      <c r="P44" s="126"/>
      <c r="Q44" s="447"/>
      <c r="R44" s="447"/>
      <c r="S44" s="447"/>
      <c r="T44" s="509"/>
      <c r="U44" s="145"/>
      <c r="V44" s="156">
        <f t="shared" ref="V44:V49" si="12">+S44*T44</f>
        <v>0</v>
      </c>
      <c r="W44" s="185"/>
      <c r="X44" s="180"/>
      <c r="Y44" s="186"/>
      <c r="Z44" s="187">
        <f t="shared" ref="Z44:Z49" si="13">+SUM(AB44:AM44)</f>
        <v>0</v>
      </c>
      <c r="AA44" s="188"/>
      <c r="AB44" s="510"/>
      <c r="AC44" s="510"/>
      <c r="AD44" s="510"/>
      <c r="AE44" s="510"/>
      <c r="AF44" s="510"/>
      <c r="AG44" s="510"/>
      <c r="AH44" s="510"/>
      <c r="AI44" s="510"/>
      <c r="AJ44" s="510"/>
      <c r="AK44" s="510"/>
      <c r="AL44" s="510"/>
      <c r="AM44" s="510"/>
      <c r="AN44" s="189"/>
    </row>
    <row r="45" spans="2:40" s="172" customFormat="1" ht="14.1" customHeight="1">
      <c r="B45" s="95"/>
      <c r="C45" s="846"/>
      <c r="D45" s="848"/>
      <c r="E45" s="372"/>
      <c r="F45" s="851"/>
      <c r="G45" s="843"/>
      <c r="H45" s="124"/>
      <c r="I45" s="84"/>
      <c r="J45" s="125"/>
      <c r="K45" s="119"/>
      <c r="L45" s="126"/>
      <c r="M45" s="447"/>
      <c r="N45" s="185"/>
      <c r="O45" s="119"/>
      <c r="P45" s="126"/>
      <c r="Q45" s="447"/>
      <c r="R45" s="447"/>
      <c r="S45" s="447"/>
      <c r="T45" s="509"/>
      <c r="U45" s="145"/>
      <c r="V45" s="156">
        <f t="shared" si="12"/>
        <v>0</v>
      </c>
      <c r="W45" s="185"/>
      <c r="X45" s="180"/>
      <c r="Y45" s="186"/>
      <c r="Z45" s="187">
        <f t="shared" si="13"/>
        <v>0</v>
      </c>
      <c r="AA45" s="188"/>
      <c r="AB45" s="510"/>
      <c r="AC45" s="510"/>
      <c r="AD45" s="510"/>
      <c r="AE45" s="510"/>
      <c r="AF45" s="510"/>
      <c r="AG45" s="510"/>
      <c r="AH45" s="510"/>
      <c r="AI45" s="510"/>
      <c r="AJ45" s="510"/>
      <c r="AK45" s="510"/>
      <c r="AL45" s="510"/>
      <c r="AM45" s="510"/>
      <c r="AN45" s="189"/>
    </row>
    <row r="46" spans="2:40" s="172" customFormat="1" ht="14.1" customHeight="1">
      <c r="B46" s="95"/>
      <c r="C46" s="846"/>
      <c r="D46" s="848"/>
      <c r="E46" s="372"/>
      <c r="F46" s="851"/>
      <c r="G46" s="843"/>
      <c r="H46" s="124"/>
      <c r="I46" s="84"/>
      <c r="J46" s="125"/>
      <c r="K46" s="119"/>
      <c r="L46" s="126"/>
      <c r="M46" s="447"/>
      <c r="N46" s="185"/>
      <c r="O46" s="119"/>
      <c r="P46" s="126"/>
      <c r="Q46" s="447"/>
      <c r="R46" s="447"/>
      <c r="S46" s="447"/>
      <c r="T46" s="509"/>
      <c r="U46" s="145"/>
      <c r="V46" s="156">
        <f t="shared" si="12"/>
        <v>0</v>
      </c>
      <c r="W46" s="185"/>
      <c r="X46" s="180"/>
      <c r="Y46" s="186"/>
      <c r="Z46" s="187">
        <f t="shared" si="13"/>
        <v>0</v>
      </c>
      <c r="AA46" s="188"/>
      <c r="AB46" s="510"/>
      <c r="AC46" s="510"/>
      <c r="AD46" s="510"/>
      <c r="AE46" s="510"/>
      <c r="AF46" s="510"/>
      <c r="AG46" s="510"/>
      <c r="AH46" s="510"/>
      <c r="AI46" s="510"/>
      <c r="AJ46" s="510"/>
      <c r="AK46" s="510"/>
      <c r="AL46" s="510"/>
      <c r="AM46" s="510"/>
      <c r="AN46" s="189"/>
    </row>
    <row r="47" spans="2:40" s="172" customFormat="1" ht="14.1" customHeight="1">
      <c r="B47" s="95"/>
      <c r="C47" s="846"/>
      <c r="D47" s="848"/>
      <c r="E47" s="372"/>
      <c r="F47" s="851"/>
      <c r="G47" s="843"/>
      <c r="H47" s="124"/>
      <c r="I47" s="84"/>
      <c r="J47" s="125"/>
      <c r="K47" s="119"/>
      <c r="L47" s="126"/>
      <c r="M47" s="447"/>
      <c r="N47" s="185"/>
      <c r="O47" s="119"/>
      <c r="P47" s="126"/>
      <c r="Q47" s="447"/>
      <c r="R47" s="447"/>
      <c r="S47" s="447"/>
      <c r="T47" s="509"/>
      <c r="U47" s="145"/>
      <c r="V47" s="156">
        <f t="shared" si="12"/>
        <v>0</v>
      </c>
      <c r="W47" s="185"/>
      <c r="X47" s="180"/>
      <c r="Y47" s="186"/>
      <c r="Z47" s="187">
        <f t="shared" si="13"/>
        <v>0</v>
      </c>
      <c r="AA47" s="188"/>
      <c r="AB47" s="510"/>
      <c r="AC47" s="510"/>
      <c r="AD47" s="510"/>
      <c r="AE47" s="510"/>
      <c r="AF47" s="510"/>
      <c r="AG47" s="510"/>
      <c r="AH47" s="510"/>
      <c r="AI47" s="510"/>
      <c r="AJ47" s="510"/>
      <c r="AK47" s="510"/>
      <c r="AL47" s="510"/>
      <c r="AM47" s="510"/>
      <c r="AN47" s="189"/>
    </row>
    <row r="48" spans="2:40" s="172" customFormat="1" ht="14.1" customHeight="1">
      <c r="B48" s="95"/>
      <c r="C48" s="846"/>
      <c r="D48" s="848"/>
      <c r="E48" s="372"/>
      <c r="F48" s="851"/>
      <c r="G48" s="843"/>
      <c r="H48" s="124"/>
      <c r="I48" s="84"/>
      <c r="J48" s="125"/>
      <c r="K48" s="119"/>
      <c r="L48" s="126"/>
      <c r="M48" s="447"/>
      <c r="N48" s="185"/>
      <c r="O48" s="119"/>
      <c r="P48" s="126"/>
      <c r="Q48" s="447"/>
      <c r="R48" s="447"/>
      <c r="S48" s="447"/>
      <c r="T48" s="509"/>
      <c r="U48" s="145"/>
      <c r="V48" s="156">
        <f t="shared" si="12"/>
        <v>0</v>
      </c>
      <c r="W48" s="185"/>
      <c r="X48" s="180"/>
      <c r="Y48" s="186"/>
      <c r="Z48" s="187">
        <f t="shared" si="13"/>
        <v>0</v>
      </c>
      <c r="AA48" s="188"/>
      <c r="AB48" s="510"/>
      <c r="AC48" s="510"/>
      <c r="AD48" s="510"/>
      <c r="AE48" s="510"/>
      <c r="AF48" s="510"/>
      <c r="AG48" s="510"/>
      <c r="AH48" s="510"/>
      <c r="AI48" s="510"/>
      <c r="AJ48" s="510"/>
      <c r="AK48" s="510"/>
      <c r="AL48" s="510"/>
      <c r="AM48" s="510"/>
      <c r="AN48" s="189"/>
    </row>
    <row r="49" spans="2:40" s="172" customFormat="1" ht="14.1" customHeight="1">
      <c r="B49" s="95"/>
      <c r="C49" s="846"/>
      <c r="D49" s="848"/>
      <c r="E49" s="372"/>
      <c r="F49" s="851"/>
      <c r="G49" s="843"/>
      <c r="H49" s="124"/>
      <c r="I49" s="84"/>
      <c r="J49" s="125"/>
      <c r="K49" s="119"/>
      <c r="L49" s="126"/>
      <c r="M49" s="447"/>
      <c r="N49" s="185"/>
      <c r="O49" s="119"/>
      <c r="P49" s="126"/>
      <c r="Q49" s="447"/>
      <c r="R49" s="447"/>
      <c r="S49" s="447"/>
      <c r="T49" s="509"/>
      <c r="U49" s="145"/>
      <c r="V49" s="156">
        <f t="shared" si="12"/>
        <v>0</v>
      </c>
      <c r="W49" s="185"/>
      <c r="X49" s="180"/>
      <c r="Y49" s="186"/>
      <c r="Z49" s="187">
        <f t="shared" si="13"/>
        <v>0</v>
      </c>
      <c r="AA49" s="188"/>
      <c r="AB49" s="510"/>
      <c r="AC49" s="510"/>
      <c r="AD49" s="510"/>
      <c r="AE49" s="510"/>
      <c r="AF49" s="510"/>
      <c r="AG49" s="510"/>
      <c r="AH49" s="510"/>
      <c r="AI49" s="510"/>
      <c r="AJ49" s="510"/>
      <c r="AK49" s="510"/>
      <c r="AL49" s="510"/>
      <c r="AM49" s="510"/>
      <c r="AN49" s="189"/>
    </row>
    <row r="50" spans="2:40" s="172" customFormat="1" ht="14.1" customHeight="1">
      <c r="B50" s="95"/>
      <c r="C50" s="846"/>
      <c r="D50" s="848"/>
      <c r="E50" s="372"/>
      <c r="F50" s="852"/>
      <c r="G50" s="844"/>
      <c r="H50" s="124"/>
      <c r="I50" s="162"/>
      <c r="J50" s="125"/>
      <c r="K50" s="119"/>
      <c r="L50" s="126"/>
      <c r="M50" s="163"/>
      <c r="N50" s="185"/>
      <c r="O50" s="119"/>
      <c r="P50" s="126"/>
      <c r="Q50" s="163"/>
      <c r="R50" s="163"/>
      <c r="S50" s="163"/>
      <c r="T50" s="233"/>
      <c r="U50" s="145"/>
      <c r="V50" s="164">
        <f>SUM(V44:V49)</f>
        <v>0</v>
      </c>
      <c r="W50" s="185"/>
      <c r="X50" s="180"/>
      <c r="Y50" s="186"/>
      <c r="Z50" s="164">
        <f>SUM(Z44:Z49)</f>
        <v>0</v>
      </c>
      <c r="AA50" s="188"/>
      <c r="AB50" s="164">
        <f t="shared" ref="AB50:AM50" si="14">SUM(AB44:AB49)</f>
        <v>0</v>
      </c>
      <c r="AC50" s="164">
        <f t="shared" si="14"/>
        <v>0</v>
      </c>
      <c r="AD50" s="164">
        <f t="shared" si="14"/>
        <v>0</v>
      </c>
      <c r="AE50" s="164">
        <f t="shared" si="14"/>
        <v>0</v>
      </c>
      <c r="AF50" s="164">
        <f t="shared" si="14"/>
        <v>0</v>
      </c>
      <c r="AG50" s="164">
        <f t="shared" si="14"/>
        <v>0</v>
      </c>
      <c r="AH50" s="164">
        <f t="shared" si="14"/>
        <v>0</v>
      </c>
      <c r="AI50" s="164">
        <f t="shared" si="14"/>
        <v>0</v>
      </c>
      <c r="AJ50" s="164">
        <f t="shared" si="14"/>
        <v>0</v>
      </c>
      <c r="AK50" s="164">
        <f t="shared" si="14"/>
        <v>0</v>
      </c>
      <c r="AL50" s="164">
        <f t="shared" si="14"/>
        <v>0</v>
      </c>
      <c r="AM50" s="164">
        <f t="shared" si="14"/>
        <v>0</v>
      </c>
      <c r="AN50" s="189"/>
    </row>
    <row r="51" spans="2:40" s="172" customFormat="1" ht="8.1" customHeight="1">
      <c r="B51" s="95"/>
      <c r="C51" s="846"/>
      <c r="D51" s="848"/>
      <c r="E51" s="372"/>
      <c r="F51" s="224"/>
      <c r="G51" s="86"/>
      <c r="H51" s="124"/>
      <c r="I51" s="86"/>
      <c r="J51" s="125"/>
      <c r="K51" s="119"/>
      <c r="L51" s="126"/>
      <c r="M51" s="224"/>
      <c r="N51" s="185"/>
      <c r="O51" s="119"/>
      <c r="P51" s="126"/>
      <c r="Q51" s="224"/>
      <c r="R51" s="224"/>
      <c r="S51" s="224"/>
      <c r="T51" s="234"/>
      <c r="U51" s="86"/>
      <c r="V51" s="157"/>
      <c r="W51" s="185"/>
      <c r="X51" s="180"/>
      <c r="Y51" s="186"/>
      <c r="Z51" s="190"/>
      <c r="AA51" s="191"/>
      <c r="AB51" s="190"/>
      <c r="AC51" s="190"/>
      <c r="AD51" s="190"/>
      <c r="AE51" s="190"/>
      <c r="AF51" s="190"/>
      <c r="AG51" s="190"/>
      <c r="AH51" s="190"/>
      <c r="AI51" s="190"/>
      <c r="AJ51" s="190"/>
      <c r="AK51" s="190"/>
      <c r="AL51" s="190"/>
      <c r="AM51" s="190"/>
      <c r="AN51" s="189"/>
    </row>
    <row r="52" spans="2:40" s="172" customFormat="1" ht="14.1" customHeight="1">
      <c r="B52" s="95"/>
      <c r="C52" s="846"/>
      <c r="D52" s="848"/>
      <c r="E52" s="372"/>
      <c r="F52" s="850" t="s">
        <v>187</v>
      </c>
      <c r="G52" s="842"/>
      <c r="H52" s="124"/>
      <c r="I52" s="84"/>
      <c r="J52" s="125"/>
      <c r="K52" s="119"/>
      <c r="L52" s="126"/>
      <c r="M52" s="447"/>
      <c r="N52" s="185"/>
      <c r="O52" s="119"/>
      <c r="P52" s="126"/>
      <c r="Q52" s="447"/>
      <c r="R52" s="447"/>
      <c r="S52" s="447"/>
      <c r="T52" s="509"/>
      <c r="U52" s="145"/>
      <c r="V52" s="156">
        <f t="shared" ref="V52:V57" si="15">+S52*T52</f>
        <v>0</v>
      </c>
      <c r="W52" s="185"/>
      <c r="X52" s="180"/>
      <c r="Y52" s="186"/>
      <c r="Z52" s="187">
        <f t="shared" ref="Z52:Z57" si="16">+SUM(AB52:AM52)</f>
        <v>0</v>
      </c>
      <c r="AA52" s="188"/>
      <c r="AB52" s="510"/>
      <c r="AC52" s="510"/>
      <c r="AD52" s="510"/>
      <c r="AE52" s="510"/>
      <c r="AF52" s="510"/>
      <c r="AG52" s="510"/>
      <c r="AH52" s="510"/>
      <c r="AI52" s="510"/>
      <c r="AJ52" s="510"/>
      <c r="AK52" s="510"/>
      <c r="AL52" s="510"/>
      <c r="AM52" s="510"/>
      <c r="AN52" s="189"/>
    </row>
    <row r="53" spans="2:40" s="172" customFormat="1" ht="14.1" customHeight="1">
      <c r="B53" s="95"/>
      <c r="C53" s="846"/>
      <c r="D53" s="848"/>
      <c r="E53" s="372"/>
      <c r="F53" s="851"/>
      <c r="G53" s="843"/>
      <c r="H53" s="124"/>
      <c r="I53" s="84"/>
      <c r="J53" s="125"/>
      <c r="K53" s="119"/>
      <c r="L53" s="126"/>
      <c r="M53" s="447"/>
      <c r="N53" s="185"/>
      <c r="O53" s="119"/>
      <c r="P53" s="126"/>
      <c r="Q53" s="447"/>
      <c r="R53" s="447"/>
      <c r="S53" s="447"/>
      <c r="T53" s="509"/>
      <c r="U53" s="145"/>
      <c r="V53" s="156">
        <f t="shared" si="15"/>
        <v>0</v>
      </c>
      <c r="W53" s="185"/>
      <c r="X53" s="180"/>
      <c r="Y53" s="186"/>
      <c r="Z53" s="187">
        <f t="shared" si="16"/>
        <v>0</v>
      </c>
      <c r="AA53" s="188"/>
      <c r="AB53" s="510"/>
      <c r="AC53" s="510"/>
      <c r="AD53" s="510"/>
      <c r="AE53" s="510"/>
      <c r="AF53" s="510"/>
      <c r="AG53" s="510"/>
      <c r="AH53" s="510"/>
      <c r="AI53" s="510"/>
      <c r="AJ53" s="510"/>
      <c r="AK53" s="510"/>
      <c r="AL53" s="510"/>
      <c r="AM53" s="510"/>
      <c r="AN53" s="189"/>
    </row>
    <row r="54" spans="2:40" s="172" customFormat="1" ht="14.1" customHeight="1">
      <c r="B54" s="95"/>
      <c r="C54" s="846"/>
      <c r="D54" s="848"/>
      <c r="E54" s="372"/>
      <c r="F54" s="851"/>
      <c r="G54" s="843"/>
      <c r="H54" s="124"/>
      <c r="I54" s="84"/>
      <c r="J54" s="125"/>
      <c r="K54" s="119"/>
      <c r="L54" s="126"/>
      <c r="M54" s="447"/>
      <c r="N54" s="185"/>
      <c r="O54" s="119"/>
      <c r="P54" s="126"/>
      <c r="Q54" s="447"/>
      <c r="R54" s="447"/>
      <c r="S54" s="447"/>
      <c r="T54" s="509"/>
      <c r="U54" s="145"/>
      <c r="V54" s="156">
        <f t="shared" si="15"/>
        <v>0</v>
      </c>
      <c r="W54" s="185"/>
      <c r="X54" s="180"/>
      <c r="Y54" s="186"/>
      <c r="Z54" s="187">
        <f t="shared" si="16"/>
        <v>0</v>
      </c>
      <c r="AA54" s="188"/>
      <c r="AB54" s="510"/>
      <c r="AC54" s="510"/>
      <c r="AD54" s="510"/>
      <c r="AE54" s="510"/>
      <c r="AF54" s="510"/>
      <c r="AG54" s="510"/>
      <c r="AH54" s="510"/>
      <c r="AI54" s="510"/>
      <c r="AJ54" s="510"/>
      <c r="AK54" s="510"/>
      <c r="AL54" s="510"/>
      <c r="AM54" s="510"/>
      <c r="AN54" s="189"/>
    </row>
    <row r="55" spans="2:40" s="172" customFormat="1" ht="14.1" customHeight="1">
      <c r="B55" s="95"/>
      <c r="C55" s="846"/>
      <c r="D55" s="848"/>
      <c r="E55" s="372"/>
      <c r="F55" s="851"/>
      <c r="G55" s="843"/>
      <c r="H55" s="124"/>
      <c r="I55" s="84"/>
      <c r="J55" s="125"/>
      <c r="K55" s="119"/>
      <c r="L55" s="126"/>
      <c r="M55" s="447"/>
      <c r="N55" s="185"/>
      <c r="O55" s="119"/>
      <c r="P55" s="126"/>
      <c r="Q55" s="447"/>
      <c r="R55" s="447"/>
      <c r="S55" s="447"/>
      <c r="T55" s="509"/>
      <c r="U55" s="145"/>
      <c r="V55" s="156">
        <f t="shared" si="15"/>
        <v>0</v>
      </c>
      <c r="W55" s="185"/>
      <c r="X55" s="180"/>
      <c r="Y55" s="186"/>
      <c r="Z55" s="187">
        <f t="shared" si="16"/>
        <v>0</v>
      </c>
      <c r="AA55" s="188"/>
      <c r="AB55" s="510"/>
      <c r="AC55" s="510"/>
      <c r="AD55" s="510"/>
      <c r="AE55" s="510"/>
      <c r="AF55" s="510"/>
      <c r="AG55" s="510"/>
      <c r="AH55" s="510"/>
      <c r="AI55" s="510"/>
      <c r="AJ55" s="510"/>
      <c r="AK55" s="510"/>
      <c r="AL55" s="510"/>
      <c r="AM55" s="510"/>
      <c r="AN55" s="189"/>
    </row>
    <row r="56" spans="2:40" s="172" customFormat="1" ht="14.1" customHeight="1">
      <c r="B56" s="95"/>
      <c r="C56" s="846"/>
      <c r="D56" s="848"/>
      <c r="E56" s="372"/>
      <c r="F56" s="851"/>
      <c r="G56" s="843"/>
      <c r="H56" s="124"/>
      <c r="I56" s="84"/>
      <c r="J56" s="125"/>
      <c r="K56" s="119"/>
      <c r="L56" s="126"/>
      <c r="M56" s="447"/>
      <c r="N56" s="185"/>
      <c r="O56" s="119"/>
      <c r="P56" s="126"/>
      <c r="Q56" s="447"/>
      <c r="R56" s="447"/>
      <c r="S56" s="447"/>
      <c r="T56" s="509"/>
      <c r="U56" s="145"/>
      <c r="V56" s="156">
        <f t="shared" si="15"/>
        <v>0</v>
      </c>
      <c r="W56" s="185"/>
      <c r="X56" s="180"/>
      <c r="Y56" s="186"/>
      <c r="Z56" s="187">
        <f t="shared" si="16"/>
        <v>0</v>
      </c>
      <c r="AA56" s="188"/>
      <c r="AB56" s="510"/>
      <c r="AC56" s="510"/>
      <c r="AD56" s="510"/>
      <c r="AE56" s="510"/>
      <c r="AF56" s="510"/>
      <c r="AG56" s="510"/>
      <c r="AH56" s="510"/>
      <c r="AI56" s="510"/>
      <c r="AJ56" s="510"/>
      <c r="AK56" s="510"/>
      <c r="AL56" s="510"/>
      <c r="AM56" s="510"/>
      <c r="AN56" s="189"/>
    </row>
    <row r="57" spans="2:40" s="172" customFormat="1" ht="14.1" customHeight="1">
      <c r="B57" s="95"/>
      <c r="C57" s="846"/>
      <c r="D57" s="848"/>
      <c r="E57" s="372"/>
      <c r="F57" s="851"/>
      <c r="G57" s="843"/>
      <c r="H57" s="124"/>
      <c r="I57" s="84"/>
      <c r="J57" s="125"/>
      <c r="K57" s="119"/>
      <c r="L57" s="126"/>
      <c r="M57" s="447"/>
      <c r="N57" s="185"/>
      <c r="O57" s="119"/>
      <c r="P57" s="126"/>
      <c r="Q57" s="447"/>
      <c r="R57" s="447"/>
      <c r="S57" s="447"/>
      <c r="T57" s="509"/>
      <c r="U57" s="145"/>
      <c r="V57" s="156">
        <f t="shared" si="15"/>
        <v>0</v>
      </c>
      <c r="W57" s="185"/>
      <c r="X57" s="180"/>
      <c r="Y57" s="186"/>
      <c r="Z57" s="187">
        <f t="shared" si="16"/>
        <v>0</v>
      </c>
      <c r="AA57" s="188"/>
      <c r="AB57" s="510"/>
      <c r="AC57" s="510"/>
      <c r="AD57" s="510"/>
      <c r="AE57" s="510"/>
      <c r="AF57" s="510"/>
      <c r="AG57" s="510"/>
      <c r="AH57" s="510"/>
      <c r="AI57" s="510"/>
      <c r="AJ57" s="510"/>
      <c r="AK57" s="510"/>
      <c r="AL57" s="510"/>
      <c r="AM57" s="510"/>
      <c r="AN57" s="189"/>
    </row>
    <row r="58" spans="2:40" s="172" customFormat="1" ht="14.1" customHeight="1">
      <c r="B58" s="95"/>
      <c r="C58" s="847"/>
      <c r="D58" s="849"/>
      <c r="E58" s="372"/>
      <c r="F58" s="852"/>
      <c r="G58" s="844"/>
      <c r="H58" s="124"/>
      <c r="I58" s="162"/>
      <c r="J58" s="125"/>
      <c r="K58" s="119"/>
      <c r="L58" s="126"/>
      <c r="M58" s="163"/>
      <c r="N58" s="185"/>
      <c r="O58" s="119"/>
      <c r="P58" s="126"/>
      <c r="Q58" s="163"/>
      <c r="R58" s="163"/>
      <c r="S58" s="163"/>
      <c r="T58" s="233"/>
      <c r="U58" s="145"/>
      <c r="V58" s="164">
        <f>SUM(V52:V57)</f>
        <v>0</v>
      </c>
      <c r="W58" s="185"/>
      <c r="X58" s="180"/>
      <c r="Y58" s="186"/>
      <c r="Z58" s="164">
        <f>SUM(Z52:Z57)</f>
        <v>0</v>
      </c>
      <c r="AA58" s="188"/>
      <c r="AB58" s="164">
        <f t="shared" ref="AB58:AM58" si="17">SUM(AB52:AB57)</f>
        <v>0</v>
      </c>
      <c r="AC58" s="164">
        <f t="shared" si="17"/>
        <v>0</v>
      </c>
      <c r="AD58" s="164">
        <f t="shared" si="17"/>
        <v>0</v>
      </c>
      <c r="AE58" s="164">
        <f t="shared" si="17"/>
        <v>0</v>
      </c>
      <c r="AF58" s="164">
        <f t="shared" si="17"/>
        <v>0</v>
      </c>
      <c r="AG58" s="164">
        <f t="shared" si="17"/>
        <v>0</v>
      </c>
      <c r="AH58" s="164">
        <f t="shared" si="17"/>
        <v>0</v>
      </c>
      <c r="AI58" s="164">
        <f t="shared" si="17"/>
        <v>0</v>
      </c>
      <c r="AJ58" s="164">
        <f t="shared" si="17"/>
        <v>0</v>
      </c>
      <c r="AK58" s="164">
        <f t="shared" si="17"/>
        <v>0</v>
      </c>
      <c r="AL58" s="164">
        <f t="shared" si="17"/>
        <v>0</v>
      </c>
      <c r="AM58" s="164">
        <f t="shared" si="17"/>
        <v>0</v>
      </c>
      <c r="AN58" s="189"/>
    </row>
    <row r="59" spans="2:40" s="172" customFormat="1" ht="14.1" customHeight="1">
      <c r="B59" s="95"/>
      <c r="C59" s="357"/>
      <c r="D59" s="239"/>
      <c r="E59" s="372"/>
      <c r="F59" s="367"/>
      <c r="G59" s="240"/>
      <c r="H59" s="124"/>
      <c r="I59" s="145"/>
      <c r="J59" s="125"/>
      <c r="K59" s="119"/>
      <c r="L59" s="126"/>
      <c r="M59" s="241"/>
      <c r="N59" s="185"/>
      <c r="O59" s="119"/>
      <c r="P59" s="126"/>
      <c r="Q59" s="241"/>
      <c r="R59" s="241"/>
      <c r="S59" s="241"/>
      <c r="T59" s="242"/>
      <c r="U59" s="145"/>
      <c r="V59" s="243"/>
      <c r="W59" s="185"/>
      <c r="X59" s="180"/>
      <c r="Y59" s="186"/>
      <c r="Z59" s="243"/>
      <c r="AA59" s="188"/>
      <c r="AB59" s="243"/>
      <c r="AC59" s="243"/>
      <c r="AD59" s="243"/>
      <c r="AE59" s="243"/>
      <c r="AF59" s="243"/>
      <c r="AG59" s="243"/>
      <c r="AH59" s="243"/>
      <c r="AI59" s="243"/>
      <c r="AJ59" s="243"/>
      <c r="AK59" s="243"/>
      <c r="AL59" s="243"/>
      <c r="AM59" s="243"/>
      <c r="AN59" s="189"/>
    </row>
    <row r="60" spans="2:40" s="172" customFormat="1" ht="14.1" customHeight="1">
      <c r="B60" s="95"/>
      <c r="C60" s="357"/>
      <c r="D60" s="239"/>
      <c r="E60" s="372"/>
      <c r="F60" s="367"/>
      <c r="G60" s="240"/>
      <c r="H60" s="124"/>
      <c r="I60" s="145"/>
      <c r="J60" s="125"/>
      <c r="K60" s="119"/>
      <c r="L60" s="126"/>
      <c r="M60" s="241"/>
      <c r="N60" s="185"/>
      <c r="O60" s="119"/>
      <c r="P60" s="126"/>
      <c r="Q60" s="241"/>
      <c r="R60" s="241"/>
      <c r="S60" s="241"/>
      <c r="T60" s="242"/>
      <c r="U60" s="145"/>
      <c r="V60" s="243"/>
      <c r="W60" s="185"/>
      <c r="X60" s="180"/>
      <c r="Y60" s="186"/>
      <c r="Z60" s="243"/>
      <c r="AA60" s="188"/>
      <c r="AB60" s="243"/>
      <c r="AC60" s="243"/>
      <c r="AD60" s="243"/>
      <c r="AE60" s="243"/>
      <c r="AF60" s="243"/>
      <c r="AG60" s="243"/>
      <c r="AH60" s="243"/>
      <c r="AI60" s="243"/>
      <c r="AJ60" s="243"/>
      <c r="AK60" s="243"/>
      <c r="AL60" s="243"/>
      <c r="AM60" s="243"/>
      <c r="AN60" s="189"/>
    </row>
    <row r="61" spans="2:40" s="172" customFormat="1" ht="14.1" customHeight="1" thickBot="1">
      <c r="B61" s="95"/>
      <c r="C61" s="357"/>
      <c r="D61" s="239"/>
      <c r="E61" s="372"/>
      <c r="F61" s="367"/>
      <c r="G61" s="240"/>
      <c r="H61" s="124"/>
      <c r="I61" s="145"/>
      <c r="J61" s="125"/>
      <c r="K61" s="119"/>
      <c r="L61" s="126"/>
      <c r="M61" s="241"/>
      <c r="N61" s="185"/>
      <c r="O61" s="119"/>
      <c r="P61" s="126"/>
      <c r="Q61" s="241"/>
      <c r="R61" s="241"/>
      <c r="S61" s="241"/>
      <c r="T61" s="242"/>
      <c r="U61" s="145"/>
      <c r="V61" s="244">
        <f>+V18+V26+V34+V42+V50+V58</f>
        <v>0</v>
      </c>
      <c r="W61" s="185"/>
      <c r="X61" s="180"/>
      <c r="Y61" s="186"/>
      <c r="Z61" s="244">
        <f>+Z18+Z26+Z34+Z42+Z50+Z58</f>
        <v>0</v>
      </c>
      <c r="AA61" s="188"/>
      <c r="AB61" s="244">
        <f t="shared" ref="AB61:AM61" si="18">+AB18+AB26+AB34+AB42+AB50+AB58</f>
        <v>0</v>
      </c>
      <c r="AC61" s="244">
        <f t="shared" si="18"/>
        <v>0</v>
      </c>
      <c r="AD61" s="244">
        <f t="shared" si="18"/>
        <v>0</v>
      </c>
      <c r="AE61" s="244">
        <f t="shared" si="18"/>
        <v>0</v>
      </c>
      <c r="AF61" s="244">
        <f t="shared" si="18"/>
        <v>0</v>
      </c>
      <c r="AG61" s="244">
        <f t="shared" si="18"/>
        <v>0</v>
      </c>
      <c r="AH61" s="244">
        <f t="shared" si="18"/>
        <v>0</v>
      </c>
      <c r="AI61" s="244">
        <f t="shared" si="18"/>
        <v>0</v>
      </c>
      <c r="AJ61" s="244">
        <f t="shared" si="18"/>
        <v>0</v>
      </c>
      <c r="AK61" s="244">
        <f t="shared" si="18"/>
        <v>0</v>
      </c>
      <c r="AL61" s="244">
        <f t="shared" si="18"/>
        <v>0</v>
      </c>
      <c r="AM61" s="244">
        <f t="shared" si="18"/>
        <v>0</v>
      </c>
      <c r="AN61" s="189"/>
    </row>
    <row r="62" spans="2:40" s="16" customFormat="1" ht="14.1" customHeight="1" thickBot="1">
      <c r="B62" s="105"/>
      <c r="C62" s="358"/>
      <c r="D62" s="98"/>
      <c r="E62" s="373"/>
      <c r="F62" s="225"/>
      <c r="G62" s="107"/>
      <c r="H62" s="127"/>
      <c r="I62" s="107"/>
      <c r="J62" s="128"/>
      <c r="K62" s="119"/>
      <c r="L62" s="129"/>
      <c r="M62" s="225"/>
      <c r="N62" s="192"/>
      <c r="O62" s="119"/>
      <c r="P62" s="129"/>
      <c r="Q62" s="225"/>
      <c r="R62" s="225"/>
      <c r="S62" s="225"/>
      <c r="T62" s="235"/>
      <c r="U62" s="107"/>
      <c r="V62" s="158"/>
      <c r="W62" s="192"/>
      <c r="X62" s="180"/>
      <c r="Y62" s="193"/>
      <c r="Z62" s="194"/>
      <c r="AA62" s="195"/>
      <c r="AB62" s="194"/>
      <c r="AC62" s="194"/>
      <c r="AD62" s="194"/>
      <c r="AE62" s="194"/>
      <c r="AF62" s="194"/>
      <c r="AG62" s="194"/>
      <c r="AH62" s="194"/>
      <c r="AI62" s="194"/>
      <c r="AJ62" s="194"/>
      <c r="AK62" s="194"/>
      <c r="AL62" s="194"/>
      <c r="AM62" s="194"/>
      <c r="AN62" s="196"/>
    </row>
    <row r="63" spans="2:40" s="16" customFormat="1" ht="14.1" customHeight="1">
      <c r="C63" s="46"/>
      <c r="D63" s="1"/>
      <c r="E63" s="103"/>
      <c r="F63" s="222"/>
      <c r="G63" s="83"/>
      <c r="H63" s="130"/>
      <c r="I63" s="83"/>
      <c r="J63" s="130"/>
      <c r="K63" s="130"/>
      <c r="L63" s="130"/>
      <c r="M63" s="222"/>
      <c r="N63" s="197"/>
      <c r="O63" s="130"/>
      <c r="P63" s="130"/>
      <c r="Q63" s="222"/>
      <c r="R63" s="222"/>
      <c r="S63" s="222"/>
      <c r="T63" s="231"/>
      <c r="U63" s="83"/>
      <c r="V63" s="154"/>
      <c r="W63" s="197"/>
      <c r="X63" s="197"/>
      <c r="Y63" s="197"/>
      <c r="Z63" s="172"/>
      <c r="AA63" s="173"/>
      <c r="AB63" s="172"/>
      <c r="AC63" s="172"/>
      <c r="AD63" s="172"/>
      <c r="AE63" s="172"/>
      <c r="AF63" s="172"/>
      <c r="AG63" s="172"/>
      <c r="AH63" s="172"/>
      <c r="AI63" s="172"/>
      <c r="AJ63" s="172"/>
      <c r="AK63" s="172"/>
      <c r="AL63" s="172"/>
      <c r="AM63" s="172"/>
      <c r="AN63" s="170"/>
    </row>
    <row r="64" spans="2:40" s="16" customFormat="1" ht="14.1" customHeight="1">
      <c r="C64" s="46"/>
      <c r="D64" s="1"/>
      <c r="E64" s="103"/>
      <c r="F64" s="222"/>
      <c r="G64" s="83"/>
      <c r="H64" s="130"/>
      <c r="I64" s="83"/>
      <c r="J64" s="130"/>
      <c r="K64" s="130"/>
      <c r="L64" s="130"/>
      <c r="M64" s="222"/>
      <c r="N64" s="197"/>
      <c r="O64" s="130"/>
      <c r="P64" s="130"/>
      <c r="Q64" s="222"/>
      <c r="R64" s="222"/>
      <c r="S64" s="222"/>
      <c r="T64" s="231"/>
      <c r="U64" s="83"/>
      <c r="V64" s="154"/>
      <c r="W64" s="197"/>
      <c r="X64" s="197"/>
      <c r="Y64" s="197"/>
      <c r="Z64" s="172"/>
      <c r="AA64" s="173"/>
      <c r="AB64" s="172"/>
      <c r="AC64" s="172"/>
      <c r="AD64" s="172"/>
      <c r="AE64" s="172"/>
      <c r="AF64" s="172"/>
      <c r="AG64" s="172"/>
      <c r="AH64" s="172"/>
      <c r="AI64" s="172"/>
      <c r="AJ64" s="172"/>
      <c r="AK64" s="172"/>
      <c r="AL64" s="172"/>
      <c r="AM64" s="172"/>
      <c r="AN64" s="170"/>
    </row>
    <row r="65" spans="2:40" s="16" customFormat="1" ht="14.1" customHeight="1" thickBot="1">
      <c r="C65" s="46"/>
      <c r="D65" s="1"/>
      <c r="E65" s="103"/>
      <c r="F65" s="222"/>
      <c r="G65" s="83"/>
      <c r="H65" s="130"/>
      <c r="I65" s="83"/>
      <c r="J65" s="130"/>
      <c r="K65" s="130"/>
      <c r="L65" s="130"/>
      <c r="M65" s="222"/>
      <c r="N65" s="197"/>
      <c r="O65" s="130"/>
      <c r="P65" s="130"/>
      <c r="Q65" s="222"/>
      <c r="R65" s="222"/>
      <c r="S65" s="222"/>
      <c r="T65" s="231"/>
      <c r="U65" s="83"/>
      <c r="V65" s="154"/>
      <c r="W65" s="197"/>
      <c r="X65" s="197"/>
      <c r="Y65" s="197"/>
      <c r="Z65" s="172"/>
      <c r="AA65" s="173"/>
      <c r="AB65" s="172"/>
      <c r="AC65" s="172"/>
      <c r="AD65" s="172"/>
      <c r="AE65" s="172"/>
      <c r="AF65" s="172"/>
      <c r="AG65" s="172"/>
      <c r="AH65" s="172"/>
      <c r="AI65" s="172"/>
      <c r="AJ65" s="172"/>
      <c r="AK65" s="172"/>
      <c r="AL65" s="172"/>
      <c r="AM65" s="172"/>
      <c r="AN65" s="170"/>
    </row>
    <row r="66" spans="2:40" ht="14.1" customHeight="1">
      <c r="B66" s="245"/>
      <c r="C66" s="252"/>
      <c r="D66" s="108"/>
      <c r="E66" s="374"/>
      <c r="F66" s="252"/>
      <c r="G66" s="246"/>
      <c r="H66" s="131"/>
      <c r="I66" s="246"/>
      <c r="J66" s="132"/>
      <c r="K66" s="119"/>
      <c r="L66" s="133"/>
      <c r="M66" s="252"/>
      <c r="N66" s="198"/>
      <c r="O66" s="119"/>
      <c r="P66" s="133"/>
      <c r="Q66" s="252"/>
      <c r="R66" s="252"/>
      <c r="S66" s="252"/>
      <c r="T66" s="253"/>
      <c r="U66" s="246"/>
      <c r="V66" s="254"/>
      <c r="W66" s="198"/>
      <c r="X66" s="180"/>
      <c r="Y66" s="199"/>
      <c r="Z66" s="200"/>
      <c r="AA66" s="201"/>
      <c r="AB66" s="200"/>
      <c r="AC66" s="200"/>
      <c r="AD66" s="200"/>
      <c r="AE66" s="200"/>
      <c r="AF66" s="200"/>
      <c r="AG66" s="200"/>
      <c r="AH66" s="200"/>
      <c r="AI66" s="200"/>
      <c r="AJ66" s="200"/>
      <c r="AK66" s="200"/>
      <c r="AL66" s="200"/>
      <c r="AM66" s="200"/>
      <c r="AN66" s="202"/>
    </row>
    <row r="67" spans="2:40" ht="14.1" customHeight="1">
      <c r="B67" s="109"/>
      <c r="C67" s="845">
        <v>3.2</v>
      </c>
      <c r="D67" s="842"/>
      <c r="E67" s="375"/>
      <c r="F67" s="850" t="s">
        <v>188</v>
      </c>
      <c r="G67" s="842"/>
      <c r="H67" s="134"/>
      <c r="I67" s="84"/>
      <c r="J67" s="135"/>
      <c r="K67" s="119"/>
      <c r="L67" s="136"/>
      <c r="M67" s="447"/>
      <c r="N67" s="203"/>
      <c r="O67" s="119"/>
      <c r="P67" s="136"/>
      <c r="Q67" s="447"/>
      <c r="R67" s="447"/>
      <c r="S67" s="447"/>
      <c r="T67" s="509"/>
      <c r="U67" s="250"/>
      <c r="V67" s="156">
        <f t="shared" ref="V67:V72" si="19">+S67*T67</f>
        <v>0</v>
      </c>
      <c r="W67" s="203"/>
      <c r="X67" s="180"/>
      <c r="Y67" s="204"/>
      <c r="Z67" s="187">
        <f t="shared" ref="Z67:Z72" si="20">+SUM(AB67:AM67)</f>
        <v>0</v>
      </c>
      <c r="AA67" s="205"/>
      <c r="AB67" s="510"/>
      <c r="AC67" s="510"/>
      <c r="AD67" s="510"/>
      <c r="AE67" s="510"/>
      <c r="AF67" s="510"/>
      <c r="AG67" s="510"/>
      <c r="AH67" s="510"/>
      <c r="AI67" s="510"/>
      <c r="AJ67" s="510"/>
      <c r="AK67" s="510"/>
      <c r="AL67" s="510"/>
      <c r="AM67" s="510"/>
      <c r="AN67" s="206"/>
    </row>
    <row r="68" spans="2:40" ht="14.1" customHeight="1">
      <c r="B68" s="109"/>
      <c r="C68" s="846"/>
      <c r="D68" s="848"/>
      <c r="E68" s="375"/>
      <c r="F68" s="851"/>
      <c r="G68" s="843"/>
      <c r="H68" s="134"/>
      <c r="I68" s="84"/>
      <c r="J68" s="135"/>
      <c r="K68" s="119"/>
      <c r="L68" s="136"/>
      <c r="M68" s="447"/>
      <c r="N68" s="203"/>
      <c r="O68" s="119"/>
      <c r="P68" s="136"/>
      <c r="Q68" s="447"/>
      <c r="R68" s="447"/>
      <c r="S68" s="447"/>
      <c r="T68" s="509"/>
      <c r="U68" s="250"/>
      <c r="V68" s="156">
        <f t="shared" si="19"/>
        <v>0</v>
      </c>
      <c r="W68" s="203"/>
      <c r="X68" s="180"/>
      <c r="Y68" s="204"/>
      <c r="Z68" s="187">
        <f t="shared" si="20"/>
        <v>0</v>
      </c>
      <c r="AA68" s="205"/>
      <c r="AB68" s="510"/>
      <c r="AC68" s="510"/>
      <c r="AD68" s="510"/>
      <c r="AE68" s="510"/>
      <c r="AF68" s="510"/>
      <c r="AG68" s="510"/>
      <c r="AH68" s="510"/>
      <c r="AI68" s="510"/>
      <c r="AJ68" s="510"/>
      <c r="AK68" s="510"/>
      <c r="AL68" s="510"/>
      <c r="AM68" s="510"/>
      <c r="AN68" s="206"/>
    </row>
    <row r="69" spans="2:40" ht="14.1" customHeight="1">
      <c r="B69" s="109"/>
      <c r="C69" s="846"/>
      <c r="D69" s="848"/>
      <c r="E69" s="375"/>
      <c r="F69" s="851"/>
      <c r="G69" s="843"/>
      <c r="H69" s="134"/>
      <c r="I69" s="84"/>
      <c r="J69" s="135"/>
      <c r="K69" s="119"/>
      <c r="L69" s="136"/>
      <c r="M69" s="447"/>
      <c r="N69" s="203"/>
      <c r="O69" s="119"/>
      <c r="P69" s="136"/>
      <c r="Q69" s="447"/>
      <c r="R69" s="447"/>
      <c r="S69" s="447"/>
      <c r="T69" s="509"/>
      <c r="U69" s="250"/>
      <c r="V69" s="156">
        <f t="shared" si="19"/>
        <v>0</v>
      </c>
      <c r="W69" s="203"/>
      <c r="X69" s="180"/>
      <c r="Y69" s="204"/>
      <c r="Z69" s="187">
        <f t="shared" si="20"/>
        <v>0</v>
      </c>
      <c r="AA69" s="205"/>
      <c r="AB69" s="510"/>
      <c r="AC69" s="510"/>
      <c r="AD69" s="510"/>
      <c r="AE69" s="510"/>
      <c r="AF69" s="510"/>
      <c r="AG69" s="510"/>
      <c r="AH69" s="510"/>
      <c r="AI69" s="510"/>
      <c r="AJ69" s="510"/>
      <c r="AK69" s="510"/>
      <c r="AL69" s="510"/>
      <c r="AM69" s="510"/>
      <c r="AN69" s="206"/>
    </row>
    <row r="70" spans="2:40" ht="14.1" customHeight="1">
      <c r="B70" s="109"/>
      <c r="C70" s="846"/>
      <c r="D70" s="848"/>
      <c r="E70" s="375"/>
      <c r="F70" s="851"/>
      <c r="G70" s="843"/>
      <c r="H70" s="134"/>
      <c r="I70" s="84"/>
      <c r="J70" s="135"/>
      <c r="K70" s="119"/>
      <c r="L70" s="136"/>
      <c r="M70" s="447"/>
      <c r="N70" s="203"/>
      <c r="O70" s="119"/>
      <c r="P70" s="136"/>
      <c r="Q70" s="447"/>
      <c r="R70" s="447"/>
      <c r="S70" s="447"/>
      <c r="T70" s="509"/>
      <c r="U70" s="250"/>
      <c r="V70" s="156">
        <f t="shared" si="19"/>
        <v>0</v>
      </c>
      <c r="W70" s="203"/>
      <c r="X70" s="180"/>
      <c r="Y70" s="204"/>
      <c r="Z70" s="187">
        <f t="shared" si="20"/>
        <v>0</v>
      </c>
      <c r="AA70" s="205"/>
      <c r="AB70" s="510"/>
      <c r="AC70" s="510"/>
      <c r="AD70" s="510"/>
      <c r="AE70" s="510"/>
      <c r="AF70" s="510"/>
      <c r="AG70" s="510"/>
      <c r="AH70" s="510"/>
      <c r="AI70" s="510"/>
      <c r="AJ70" s="510"/>
      <c r="AK70" s="510"/>
      <c r="AL70" s="510"/>
      <c r="AM70" s="510"/>
      <c r="AN70" s="206"/>
    </row>
    <row r="71" spans="2:40" ht="14.1" customHeight="1">
      <c r="B71" s="109"/>
      <c r="C71" s="846"/>
      <c r="D71" s="848"/>
      <c r="E71" s="375"/>
      <c r="F71" s="851"/>
      <c r="G71" s="843"/>
      <c r="H71" s="134"/>
      <c r="I71" s="84"/>
      <c r="J71" s="135"/>
      <c r="K71" s="119"/>
      <c r="L71" s="136"/>
      <c r="M71" s="447"/>
      <c r="N71" s="203"/>
      <c r="O71" s="119"/>
      <c r="P71" s="136"/>
      <c r="Q71" s="447"/>
      <c r="R71" s="447"/>
      <c r="S71" s="447"/>
      <c r="T71" s="509"/>
      <c r="U71" s="250"/>
      <c r="V71" s="156">
        <f t="shared" si="19"/>
        <v>0</v>
      </c>
      <c r="W71" s="203"/>
      <c r="X71" s="180"/>
      <c r="Y71" s="204"/>
      <c r="Z71" s="187">
        <f t="shared" si="20"/>
        <v>0</v>
      </c>
      <c r="AA71" s="205"/>
      <c r="AB71" s="510"/>
      <c r="AC71" s="510"/>
      <c r="AD71" s="510"/>
      <c r="AE71" s="510"/>
      <c r="AF71" s="510"/>
      <c r="AG71" s="510"/>
      <c r="AH71" s="510"/>
      <c r="AI71" s="510"/>
      <c r="AJ71" s="510"/>
      <c r="AK71" s="510"/>
      <c r="AL71" s="510"/>
      <c r="AM71" s="510"/>
      <c r="AN71" s="206"/>
    </row>
    <row r="72" spans="2:40" ht="14.1" customHeight="1">
      <c r="B72" s="109"/>
      <c r="C72" s="846"/>
      <c r="D72" s="848"/>
      <c r="E72" s="375"/>
      <c r="F72" s="851"/>
      <c r="G72" s="843"/>
      <c r="H72" s="134"/>
      <c r="I72" s="84"/>
      <c r="J72" s="135"/>
      <c r="K72" s="119"/>
      <c r="L72" s="136"/>
      <c r="M72" s="447"/>
      <c r="N72" s="203"/>
      <c r="O72" s="119"/>
      <c r="P72" s="136"/>
      <c r="Q72" s="447"/>
      <c r="R72" s="447"/>
      <c r="S72" s="447"/>
      <c r="T72" s="509"/>
      <c r="U72" s="250"/>
      <c r="V72" s="156">
        <f t="shared" si="19"/>
        <v>0</v>
      </c>
      <c r="W72" s="203"/>
      <c r="X72" s="180"/>
      <c r="Y72" s="204"/>
      <c r="Z72" s="187">
        <f t="shared" si="20"/>
        <v>0</v>
      </c>
      <c r="AA72" s="205"/>
      <c r="AB72" s="510"/>
      <c r="AC72" s="510"/>
      <c r="AD72" s="510"/>
      <c r="AE72" s="510"/>
      <c r="AF72" s="510"/>
      <c r="AG72" s="510"/>
      <c r="AH72" s="510"/>
      <c r="AI72" s="510"/>
      <c r="AJ72" s="510"/>
      <c r="AK72" s="510"/>
      <c r="AL72" s="510"/>
      <c r="AM72" s="510"/>
      <c r="AN72" s="206"/>
    </row>
    <row r="73" spans="2:40" ht="14.1" customHeight="1">
      <c r="B73" s="109"/>
      <c r="C73" s="846"/>
      <c r="D73" s="848"/>
      <c r="E73" s="375"/>
      <c r="F73" s="852"/>
      <c r="G73" s="844"/>
      <c r="H73" s="134"/>
      <c r="I73" s="162"/>
      <c r="J73" s="135"/>
      <c r="K73" s="119"/>
      <c r="L73" s="136"/>
      <c r="M73" s="163"/>
      <c r="N73" s="203"/>
      <c r="O73" s="119"/>
      <c r="P73" s="136"/>
      <c r="Q73" s="163"/>
      <c r="R73" s="163"/>
      <c r="S73" s="163"/>
      <c r="T73" s="233"/>
      <c r="U73" s="250"/>
      <c r="V73" s="164">
        <f>SUM(V67:V72)</f>
        <v>0</v>
      </c>
      <c r="W73" s="203"/>
      <c r="X73" s="180"/>
      <c r="Y73" s="204"/>
      <c r="Z73" s="164">
        <f>SUM(Z67:Z72)</f>
        <v>0</v>
      </c>
      <c r="AA73" s="205"/>
      <c r="AB73" s="164">
        <f t="shared" ref="AB73:AM73" si="21">SUM(AB67:AB72)</f>
        <v>0</v>
      </c>
      <c r="AC73" s="164">
        <f t="shared" si="21"/>
        <v>0</v>
      </c>
      <c r="AD73" s="164">
        <f t="shared" si="21"/>
        <v>0</v>
      </c>
      <c r="AE73" s="164">
        <f t="shared" si="21"/>
        <v>0</v>
      </c>
      <c r="AF73" s="164">
        <f t="shared" si="21"/>
        <v>0</v>
      </c>
      <c r="AG73" s="164">
        <f t="shared" si="21"/>
        <v>0</v>
      </c>
      <c r="AH73" s="164">
        <f t="shared" si="21"/>
        <v>0</v>
      </c>
      <c r="AI73" s="164">
        <f t="shared" si="21"/>
        <v>0</v>
      </c>
      <c r="AJ73" s="164">
        <f t="shared" si="21"/>
        <v>0</v>
      </c>
      <c r="AK73" s="164">
        <f t="shared" si="21"/>
        <v>0</v>
      </c>
      <c r="AL73" s="164">
        <f t="shared" si="21"/>
        <v>0</v>
      </c>
      <c r="AM73" s="164">
        <f t="shared" si="21"/>
        <v>0</v>
      </c>
      <c r="AN73" s="206"/>
    </row>
    <row r="74" spans="2:40" ht="8.1" customHeight="1">
      <c r="B74" s="109"/>
      <c r="C74" s="846"/>
      <c r="D74" s="848"/>
      <c r="E74" s="375"/>
      <c r="F74" s="226"/>
      <c r="G74" s="110"/>
      <c r="H74" s="134"/>
      <c r="I74" s="110"/>
      <c r="J74" s="135"/>
      <c r="K74" s="119"/>
      <c r="L74" s="136"/>
      <c r="M74" s="226"/>
      <c r="N74" s="203"/>
      <c r="O74" s="119"/>
      <c r="P74" s="136"/>
      <c r="Q74" s="226"/>
      <c r="R74" s="226"/>
      <c r="S74" s="226"/>
      <c r="T74" s="236"/>
      <c r="U74" s="110"/>
      <c r="V74" s="159"/>
      <c r="W74" s="203"/>
      <c r="X74" s="180"/>
      <c r="Y74" s="204"/>
      <c r="Z74" s="207"/>
      <c r="AA74" s="208"/>
      <c r="AB74" s="207"/>
      <c r="AC74" s="207"/>
      <c r="AD74" s="207"/>
      <c r="AE74" s="207"/>
      <c r="AF74" s="207"/>
      <c r="AG74" s="207"/>
      <c r="AH74" s="207"/>
      <c r="AI74" s="207"/>
      <c r="AJ74" s="207"/>
      <c r="AK74" s="207"/>
      <c r="AL74" s="207"/>
      <c r="AM74" s="207"/>
      <c r="AN74" s="206"/>
    </row>
    <row r="75" spans="2:40" ht="14.1" customHeight="1">
      <c r="B75" s="109"/>
      <c r="C75" s="846"/>
      <c r="D75" s="848"/>
      <c r="E75" s="375"/>
      <c r="F75" s="850" t="s">
        <v>189</v>
      </c>
      <c r="G75" s="842"/>
      <c r="H75" s="134"/>
      <c r="I75" s="84"/>
      <c r="J75" s="135"/>
      <c r="K75" s="119"/>
      <c r="L75" s="136"/>
      <c r="M75" s="447"/>
      <c r="N75" s="203"/>
      <c r="O75" s="119"/>
      <c r="P75" s="136"/>
      <c r="Q75" s="447"/>
      <c r="R75" s="447"/>
      <c r="S75" s="447"/>
      <c r="T75" s="509"/>
      <c r="U75" s="250"/>
      <c r="V75" s="156">
        <f t="shared" ref="V75:V80" si="22">+S75*T75</f>
        <v>0</v>
      </c>
      <c r="W75" s="203"/>
      <c r="X75" s="180"/>
      <c r="Y75" s="204"/>
      <c r="Z75" s="187">
        <f t="shared" ref="Z75:Z80" si="23">+SUM(AB75:AM75)</f>
        <v>0</v>
      </c>
      <c r="AA75" s="205"/>
      <c r="AB75" s="510"/>
      <c r="AC75" s="510"/>
      <c r="AD75" s="510"/>
      <c r="AE75" s="510"/>
      <c r="AF75" s="510"/>
      <c r="AG75" s="510"/>
      <c r="AH75" s="510"/>
      <c r="AI75" s="510"/>
      <c r="AJ75" s="510"/>
      <c r="AK75" s="510"/>
      <c r="AL75" s="510"/>
      <c r="AM75" s="510"/>
      <c r="AN75" s="206"/>
    </row>
    <row r="76" spans="2:40" ht="14.1" customHeight="1">
      <c r="B76" s="109"/>
      <c r="C76" s="846"/>
      <c r="D76" s="848"/>
      <c r="E76" s="375"/>
      <c r="F76" s="851"/>
      <c r="G76" s="843"/>
      <c r="H76" s="134"/>
      <c r="I76" s="84"/>
      <c r="J76" s="135"/>
      <c r="K76" s="119"/>
      <c r="L76" s="136"/>
      <c r="M76" s="447"/>
      <c r="N76" s="203"/>
      <c r="O76" s="119"/>
      <c r="P76" s="136"/>
      <c r="Q76" s="447"/>
      <c r="R76" s="447"/>
      <c r="S76" s="447"/>
      <c r="T76" s="509"/>
      <c r="U76" s="250"/>
      <c r="V76" s="156">
        <f t="shared" si="22"/>
        <v>0</v>
      </c>
      <c r="W76" s="203"/>
      <c r="X76" s="180"/>
      <c r="Y76" s="204"/>
      <c r="Z76" s="187">
        <f t="shared" si="23"/>
        <v>0</v>
      </c>
      <c r="AA76" s="205"/>
      <c r="AB76" s="510"/>
      <c r="AC76" s="510"/>
      <c r="AD76" s="510"/>
      <c r="AE76" s="510"/>
      <c r="AF76" s="510"/>
      <c r="AG76" s="510"/>
      <c r="AH76" s="510"/>
      <c r="AI76" s="510"/>
      <c r="AJ76" s="510"/>
      <c r="AK76" s="510"/>
      <c r="AL76" s="510"/>
      <c r="AM76" s="510"/>
      <c r="AN76" s="206"/>
    </row>
    <row r="77" spans="2:40" ht="14.1" customHeight="1">
      <c r="B77" s="109"/>
      <c r="C77" s="846"/>
      <c r="D77" s="848"/>
      <c r="E77" s="375"/>
      <c r="F77" s="851"/>
      <c r="G77" s="843"/>
      <c r="H77" s="134"/>
      <c r="I77" s="84"/>
      <c r="J77" s="135"/>
      <c r="K77" s="119"/>
      <c r="L77" s="136"/>
      <c r="M77" s="447"/>
      <c r="N77" s="203"/>
      <c r="O77" s="119"/>
      <c r="P77" s="136"/>
      <c r="Q77" s="447"/>
      <c r="R77" s="447"/>
      <c r="S77" s="447"/>
      <c r="T77" s="509"/>
      <c r="U77" s="250"/>
      <c r="V77" s="156">
        <f t="shared" si="22"/>
        <v>0</v>
      </c>
      <c r="W77" s="203"/>
      <c r="X77" s="180"/>
      <c r="Y77" s="204"/>
      <c r="Z77" s="187">
        <f t="shared" si="23"/>
        <v>0</v>
      </c>
      <c r="AA77" s="205"/>
      <c r="AB77" s="510"/>
      <c r="AC77" s="510"/>
      <c r="AD77" s="510"/>
      <c r="AE77" s="510"/>
      <c r="AF77" s="510"/>
      <c r="AG77" s="510"/>
      <c r="AH77" s="510"/>
      <c r="AI77" s="510"/>
      <c r="AJ77" s="510"/>
      <c r="AK77" s="510"/>
      <c r="AL77" s="510"/>
      <c r="AM77" s="510"/>
      <c r="AN77" s="206"/>
    </row>
    <row r="78" spans="2:40" s="172" customFormat="1" ht="14.1" customHeight="1">
      <c r="B78" s="109"/>
      <c r="C78" s="846"/>
      <c r="D78" s="848"/>
      <c r="E78" s="375"/>
      <c r="F78" s="851"/>
      <c r="G78" s="843"/>
      <c r="H78" s="134"/>
      <c r="I78" s="84"/>
      <c r="J78" s="135"/>
      <c r="K78" s="119"/>
      <c r="L78" s="136"/>
      <c r="M78" s="447"/>
      <c r="N78" s="203"/>
      <c r="O78" s="119"/>
      <c r="P78" s="136"/>
      <c r="Q78" s="447"/>
      <c r="R78" s="447"/>
      <c r="S78" s="447"/>
      <c r="T78" s="509"/>
      <c r="U78" s="250"/>
      <c r="V78" s="156">
        <f t="shared" si="22"/>
        <v>0</v>
      </c>
      <c r="W78" s="203"/>
      <c r="X78" s="180"/>
      <c r="Y78" s="204"/>
      <c r="Z78" s="187">
        <f t="shared" si="23"/>
        <v>0</v>
      </c>
      <c r="AA78" s="205"/>
      <c r="AB78" s="510"/>
      <c r="AC78" s="510"/>
      <c r="AD78" s="510"/>
      <c r="AE78" s="510"/>
      <c r="AF78" s="510"/>
      <c r="AG78" s="510"/>
      <c r="AH78" s="510"/>
      <c r="AI78" s="510"/>
      <c r="AJ78" s="510"/>
      <c r="AK78" s="510"/>
      <c r="AL78" s="510"/>
      <c r="AM78" s="510"/>
      <c r="AN78" s="206"/>
    </row>
    <row r="79" spans="2:40" s="172" customFormat="1" ht="14.1" customHeight="1">
      <c r="B79" s="109"/>
      <c r="C79" s="846"/>
      <c r="D79" s="848"/>
      <c r="E79" s="375"/>
      <c r="F79" s="851"/>
      <c r="G79" s="843"/>
      <c r="H79" s="134"/>
      <c r="I79" s="84"/>
      <c r="J79" s="135"/>
      <c r="K79" s="119"/>
      <c r="L79" s="136"/>
      <c r="M79" s="447"/>
      <c r="N79" s="203"/>
      <c r="O79" s="119"/>
      <c r="P79" s="136"/>
      <c r="Q79" s="447"/>
      <c r="R79" s="447"/>
      <c r="S79" s="447"/>
      <c r="T79" s="509"/>
      <c r="U79" s="250"/>
      <c r="V79" s="156">
        <f t="shared" si="22"/>
        <v>0</v>
      </c>
      <c r="W79" s="203"/>
      <c r="X79" s="180"/>
      <c r="Y79" s="204"/>
      <c r="Z79" s="187">
        <f t="shared" si="23"/>
        <v>0</v>
      </c>
      <c r="AA79" s="205"/>
      <c r="AB79" s="510"/>
      <c r="AC79" s="510"/>
      <c r="AD79" s="510"/>
      <c r="AE79" s="510"/>
      <c r="AF79" s="510"/>
      <c r="AG79" s="510"/>
      <c r="AH79" s="510"/>
      <c r="AI79" s="510"/>
      <c r="AJ79" s="510"/>
      <c r="AK79" s="510"/>
      <c r="AL79" s="510"/>
      <c r="AM79" s="510"/>
      <c r="AN79" s="206"/>
    </row>
    <row r="80" spans="2:40" s="172" customFormat="1" ht="14.1" customHeight="1">
      <c r="B80" s="109"/>
      <c r="C80" s="846"/>
      <c r="D80" s="848"/>
      <c r="E80" s="375"/>
      <c r="F80" s="851"/>
      <c r="G80" s="843"/>
      <c r="H80" s="134"/>
      <c r="I80" s="84"/>
      <c r="J80" s="135"/>
      <c r="K80" s="119"/>
      <c r="L80" s="136"/>
      <c r="M80" s="447"/>
      <c r="N80" s="203"/>
      <c r="O80" s="119"/>
      <c r="P80" s="136"/>
      <c r="Q80" s="447"/>
      <c r="R80" s="447"/>
      <c r="S80" s="447"/>
      <c r="T80" s="509"/>
      <c r="U80" s="250"/>
      <c r="V80" s="156">
        <f t="shared" si="22"/>
        <v>0</v>
      </c>
      <c r="W80" s="203"/>
      <c r="X80" s="180"/>
      <c r="Y80" s="204"/>
      <c r="Z80" s="187">
        <f t="shared" si="23"/>
        <v>0</v>
      </c>
      <c r="AA80" s="205"/>
      <c r="AB80" s="510"/>
      <c r="AC80" s="510"/>
      <c r="AD80" s="510"/>
      <c r="AE80" s="510"/>
      <c r="AF80" s="510"/>
      <c r="AG80" s="510"/>
      <c r="AH80" s="510"/>
      <c r="AI80" s="510"/>
      <c r="AJ80" s="510"/>
      <c r="AK80" s="510"/>
      <c r="AL80" s="510"/>
      <c r="AM80" s="510"/>
      <c r="AN80" s="206"/>
    </row>
    <row r="81" spans="2:40" s="172" customFormat="1" ht="14.1" customHeight="1">
      <c r="B81" s="109"/>
      <c r="C81" s="846"/>
      <c r="D81" s="848"/>
      <c r="E81" s="375"/>
      <c r="F81" s="852"/>
      <c r="G81" s="844"/>
      <c r="H81" s="134"/>
      <c r="I81" s="162"/>
      <c r="J81" s="135"/>
      <c r="K81" s="119"/>
      <c r="L81" s="136"/>
      <c r="M81" s="163"/>
      <c r="N81" s="203"/>
      <c r="O81" s="119"/>
      <c r="P81" s="136"/>
      <c r="Q81" s="163"/>
      <c r="R81" s="163"/>
      <c r="S81" s="163"/>
      <c r="T81" s="233"/>
      <c r="U81" s="250"/>
      <c r="V81" s="164">
        <f>SUM(V75:V80)</f>
        <v>0</v>
      </c>
      <c r="W81" s="203"/>
      <c r="X81" s="180"/>
      <c r="Y81" s="204"/>
      <c r="Z81" s="164">
        <f>SUM(Z75:Z80)</f>
        <v>0</v>
      </c>
      <c r="AA81" s="205"/>
      <c r="AB81" s="164">
        <f t="shared" ref="AB81:AM81" si="24">SUM(AB75:AB80)</f>
        <v>0</v>
      </c>
      <c r="AC81" s="164">
        <f t="shared" si="24"/>
        <v>0</v>
      </c>
      <c r="AD81" s="164">
        <f t="shared" si="24"/>
        <v>0</v>
      </c>
      <c r="AE81" s="164">
        <f t="shared" si="24"/>
        <v>0</v>
      </c>
      <c r="AF81" s="164">
        <f t="shared" si="24"/>
        <v>0</v>
      </c>
      <c r="AG81" s="164">
        <f t="shared" si="24"/>
        <v>0</v>
      </c>
      <c r="AH81" s="164">
        <f t="shared" si="24"/>
        <v>0</v>
      </c>
      <c r="AI81" s="164">
        <f t="shared" si="24"/>
        <v>0</v>
      </c>
      <c r="AJ81" s="164">
        <f t="shared" si="24"/>
        <v>0</v>
      </c>
      <c r="AK81" s="164">
        <f t="shared" si="24"/>
        <v>0</v>
      </c>
      <c r="AL81" s="164">
        <f t="shared" si="24"/>
        <v>0</v>
      </c>
      <c r="AM81" s="164">
        <f t="shared" si="24"/>
        <v>0</v>
      </c>
      <c r="AN81" s="206"/>
    </row>
    <row r="82" spans="2:40" s="172" customFormat="1" ht="8.1" customHeight="1">
      <c r="B82" s="109"/>
      <c r="C82" s="846"/>
      <c r="D82" s="848"/>
      <c r="E82" s="375"/>
      <c r="F82" s="226"/>
      <c r="G82" s="110"/>
      <c r="H82" s="134"/>
      <c r="I82" s="110"/>
      <c r="J82" s="135"/>
      <c r="K82" s="119"/>
      <c r="L82" s="136"/>
      <c r="M82" s="226"/>
      <c r="N82" s="203"/>
      <c r="O82" s="119"/>
      <c r="P82" s="136"/>
      <c r="Q82" s="226"/>
      <c r="R82" s="226"/>
      <c r="S82" s="226"/>
      <c r="T82" s="236"/>
      <c r="U82" s="110"/>
      <c r="V82" s="159"/>
      <c r="W82" s="203"/>
      <c r="X82" s="180"/>
      <c r="Y82" s="204"/>
      <c r="Z82" s="207"/>
      <c r="AA82" s="208"/>
      <c r="AB82" s="207"/>
      <c r="AC82" s="207"/>
      <c r="AD82" s="207"/>
      <c r="AE82" s="207"/>
      <c r="AF82" s="207"/>
      <c r="AG82" s="207"/>
      <c r="AH82" s="207"/>
      <c r="AI82" s="207"/>
      <c r="AJ82" s="207"/>
      <c r="AK82" s="207"/>
      <c r="AL82" s="207"/>
      <c r="AM82" s="207"/>
      <c r="AN82" s="206"/>
    </row>
    <row r="83" spans="2:40" s="172" customFormat="1" ht="14.1" customHeight="1">
      <c r="B83" s="109"/>
      <c r="C83" s="846"/>
      <c r="D83" s="848"/>
      <c r="E83" s="375"/>
      <c r="F83" s="850" t="s">
        <v>190</v>
      </c>
      <c r="G83" s="842"/>
      <c r="H83" s="134"/>
      <c r="I83" s="84"/>
      <c r="J83" s="135"/>
      <c r="K83" s="119"/>
      <c r="L83" s="136"/>
      <c r="M83" s="447"/>
      <c r="N83" s="203"/>
      <c r="O83" s="119"/>
      <c r="P83" s="136"/>
      <c r="Q83" s="447"/>
      <c r="R83" s="447"/>
      <c r="S83" s="447"/>
      <c r="T83" s="509"/>
      <c r="U83" s="250"/>
      <c r="V83" s="156">
        <f t="shared" ref="V83:V88" si="25">+S83*T83</f>
        <v>0</v>
      </c>
      <c r="W83" s="203"/>
      <c r="X83" s="180"/>
      <c r="Y83" s="204"/>
      <c r="Z83" s="187">
        <f t="shared" ref="Z83:Z88" si="26">+SUM(AB83:AM83)</f>
        <v>0</v>
      </c>
      <c r="AA83" s="205"/>
      <c r="AB83" s="510"/>
      <c r="AC83" s="510"/>
      <c r="AD83" s="510"/>
      <c r="AE83" s="510"/>
      <c r="AF83" s="510"/>
      <c r="AG83" s="510"/>
      <c r="AH83" s="510"/>
      <c r="AI83" s="510"/>
      <c r="AJ83" s="510"/>
      <c r="AK83" s="510"/>
      <c r="AL83" s="510"/>
      <c r="AM83" s="510"/>
      <c r="AN83" s="206"/>
    </row>
    <row r="84" spans="2:40" s="172" customFormat="1" ht="14.1" customHeight="1">
      <c r="B84" s="109"/>
      <c r="C84" s="846"/>
      <c r="D84" s="848"/>
      <c r="E84" s="375"/>
      <c r="F84" s="851"/>
      <c r="G84" s="843"/>
      <c r="H84" s="134"/>
      <c r="I84" s="84"/>
      <c r="J84" s="135"/>
      <c r="K84" s="119"/>
      <c r="L84" s="136"/>
      <c r="M84" s="447"/>
      <c r="N84" s="203"/>
      <c r="O84" s="119"/>
      <c r="P84" s="136"/>
      <c r="Q84" s="447"/>
      <c r="R84" s="447"/>
      <c r="S84" s="447"/>
      <c r="T84" s="509"/>
      <c r="U84" s="250"/>
      <c r="V84" s="156">
        <f t="shared" si="25"/>
        <v>0</v>
      </c>
      <c r="W84" s="203"/>
      <c r="X84" s="180"/>
      <c r="Y84" s="204"/>
      <c r="Z84" s="187">
        <f t="shared" si="26"/>
        <v>0</v>
      </c>
      <c r="AA84" s="205"/>
      <c r="AB84" s="510"/>
      <c r="AC84" s="510"/>
      <c r="AD84" s="510"/>
      <c r="AE84" s="510"/>
      <c r="AF84" s="510"/>
      <c r="AG84" s="510"/>
      <c r="AH84" s="510"/>
      <c r="AI84" s="510"/>
      <c r="AJ84" s="510"/>
      <c r="AK84" s="510"/>
      <c r="AL84" s="510"/>
      <c r="AM84" s="510"/>
      <c r="AN84" s="206"/>
    </row>
    <row r="85" spans="2:40" s="172" customFormat="1" ht="14.1" customHeight="1">
      <c r="B85" s="109"/>
      <c r="C85" s="846"/>
      <c r="D85" s="848"/>
      <c r="E85" s="375"/>
      <c r="F85" s="851"/>
      <c r="G85" s="843"/>
      <c r="H85" s="134"/>
      <c r="I85" s="84"/>
      <c r="J85" s="135"/>
      <c r="K85" s="119"/>
      <c r="L85" s="136"/>
      <c r="M85" s="447"/>
      <c r="N85" s="203"/>
      <c r="O85" s="119"/>
      <c r="P85" s="136"/>
      <c r="Q85" s="447"/>
      <c r="R85" s="447"/>
      <c r="S85" s="447"/>
      <c r="T85" s="509"/>
      <c r="U85" s="250"/>
      <c r="V85" s="156">
        <f t="shared" si="25"/>
        <v>0</v>
      </c>
      <c r="W85" s="203"/>
      <c r="X85" s="180"/>
      <c r="Y85" s="204"/>
      <c r="Z85" s="187">
        <f t="shared" si="26"/>
        <v>0</v>
      </c>
      <c r="AA85" s="205"/>
      <c r="AB85" s="510"/>
      <c r="AC85" s="510"/>
      <c r="AD85" s="510"/>
      <c r="AE85" s="510"/>
      <c r="AF85" s="510"/>
      <c r="AG85" s="510"/>
      <c r="AH85" s="510"/>
      <c r="AI85" s="510"/>
      <c r="AJ85" s="510"/>
      <c r="AK85" s="510"/>
      <c r="AL85" s="510"/>
      <c r="AM85" s="510"/>
      <c r="AN85" s="206"/>
    </row>
    <row r="86" spans="2:40" s="172" customFormat="1" ht="14.1" customHeight="1">
      <c r="B86" s="109"/>
      <c r="C86" s="846"/>
      <c r="D86" s="848"/>
      <c r="E86" s="375"/>
      <c r="F86" s="851"/>
      <c r="G86" s="843"/>
      <c r="H86" s="134"/>
      <c r="I86" s="84"/>
      <c r="J86" s="135"/>
      <c r="K86" s="119"/>
      <c r="L86" s="136"/>
      <c r="M86" s="447"/>
      <c r="N86" s="203"/>
      <c r="O86" s="119"/>
      <c r="P86" s="136"/>
      <c r="Q86" s="447"/>
      <c r="R86" s="447"/>
      <c r="S86" s="447"/>
      <c r="T86" s="509"/>
      <c r="U86" s="250"/>
      <c r="V86" s="156">
        <f t="shared" si="25"/>
        <v>0</v>
      </c>
      <c r="W86" s="203"/>
      <c r="X86" s="180"/>
      <c r="Y86" s="204"/>
      <c r="Z86" s="187">
        <f t="shared" si="26"/>
        <v>0</v>
      </c>
      <c r="AA86" s="205"/>
      <c r="AB86" s="510"/>
      <c r="AC86" s="510"/>
      <c r="AD86" s="510"/>
      <c r="AE86" s="510"/>
      <c r="AF86" s="510"/>
      <c r="AG86" s="510"/>
      <c r="AH86" s="510"/>
      <c r="AI86" s="510"/>
      <c r="AJ86" s="510"/>
      <c r="AK86" s="510"/>
      <c r="AL86" s="510"/>
      <c r="AM86" s="510"/>
      <c r="AN86" s="206"/>
    </row>
    <row r="87" spans="2:40" s="172" customFormat="1" ht="14.1" customHeight="1">
      <c r="B87" s="109"/>
      <c r="C87" s="846"/>
      <c r="D87" s="848"/>
      <c r="E87" s="375"/>
      <c r="F87" s="851"/>
      <c r="G87" s="843"/>
      <c r="H87" s="134"/>
      <c r="I87" s="84"/>
      <c r="J87" s="135"/>
      <c r="K87" s="119"/>
      <c r="L87" s="136"/>
      <c r="M87" s="447"/>
      <c r="N87" s="203"/>
      <c r="O87" s="119"/>
      <c r="P87" s="136"/>
      <c r="Q87" s="447"/>
      <c r="R87" s="447"/>
      <c r="S87" s="447"/>
      <c r="T87" s="509"/>
      <c r="U87" s="250"/>
      <c r="V87" s="156">
        <f t="shared" si="25"/>
        <v>0</v>
      </c>
      <c r="W87" s="203"/>
      <c r="X87" s="180"/>
      <c r="Y87" s="204"/>
      <c r="Z87" s="187">
        <f t="shared" si="26"/>
        <v>0</v>
      </c>
      <c r="AA87" s="205"/>
      <c r="AB87" s="510"/>
      <c r="AC87" s="510"/>
      <c r="AD87" s="510"/>
      <c r="AE87" s="510"/>
      <c r="AF87" s="510"/>
      <c r="AG87" s="510"/>
      <c r="AH87" s="510"/>
      <c r="AI87" s="510"/>
      <c r="AJ87" s="510"/>
      <c r="AK87" s="510"/>
      <c r="AL87" s="510"/>
      <c r="AM87" s="510"/>
      <c r="AN87" s="206"/>
    </row>
    <row r="88" spans="2:40" s="172" customFormat="1" ht="14.1" customHeight="1">
      <c r="B88" s="109"/>
      <c r="C88" s="846"/>
      <c r="D88" s="848"/>
      <c r="E88" s="375"/>
      <c r="F88" s="851"/>
      <c r="G88" s="843"/>
      <c r="H88" s="134"/>
      <c r="I88" s="84"/>
      <c r="J88" s="135"/>
      <c r="K88" s="119"/>
      <c r="L88" s="136"/>
      <c r="M88" s="447"/>
      <c r="N88" s="203"/>
      <c r="O88" s="119"/>
      <c r="P88" s="136"/>
      <c r="Q88" s="447"/>
      <c r="R88" s="447"/>
      <c r="S88" s="447"/>
      <c r="T88" s="509"/>
      <c r="U88" s="250"/>
      <c r="V88" s="156">
        <f t="shared" si="25"/>
        <v>0</v>
      </c>
      <c r="W88" s="203"/>
      <c r="X88" s="180"/>
      <c r="Y88" s="204"/>
      <c r="Z88" s="187">
        <f t="shared" si="26"/>
        <v>0</v>
      </c>
      <c r="AA88" s="205"/>
      <c r="AB88" s="510"/>
      <c r="AC88" s="510"/>
      <c r="AD88" s="510"/>
      <c r="AE88" s="510"/>
      <c r="AF88" s="510"/>
      <c r="AG88" s="510"/>
      <c r="AH88" s="510"/>
      <c r="AI88" s="510"/>
      <c r="AJ88" s="510"/>
      <c r="AK88" s="510"/>
      <c r="AL88" s="510"/>
      <c r="AM88" s="510"/>
      <c r="AN88" s="206"/>
    </row>
    <row r="89" spans="2:40" s="172" customFormat="1" ht="14.1" customHeight="1">
      <c r="B89" s="109"/>
      <c r="C89" s="846"/>
      <c r="D89" s="848"/>
      <c r="E89" s="375"/>
      <c r="F89" s="852"/>
      <c r="G89" s="844"/>
      <c r="H89" s="134"/>
      <c r="I89" s="162"/>
      <c r="J89" s="135"/>
      <c r="K89" s="119"/>
      <c r="L89" s="136"/>
      <c r="M89" s="163"/>
      <c r="N89" s="203"/>
      <c r="O89" s="119"/>
      <c r="P89" s="136"/>
      <c r="Q89" s="163"/>
      <c r="R89" s="163"/>
      <c r="S89" s="163"/>
      <c r="T89" s="233"/>
      <c r="U89" s="250"/>
      <c r="V89" s="164">
        <f>SUM(V83:V88)</f>
        <v>0</v>
      </c>
      <c r="W89" s="203"/>
      <c r="X89" s="180"/>
      <c r="Y89" s="204"/>
      <c r="Z89" s="164">
        <f>SUM(Z83:Z88)</f>
        <v>0</v>
      </c>
      <c r="AA89" s="205"/>
      <c r="AB89" s="164">
        <f t="shared" ref="AB89:AM89" si="27">SUM(AB83:AB88)</f>
        <v>0</v>
      </c>
      <c r="AC89" s="164">
        <f t="shared" si="27"/>
        <v>0</v>
      </c>
      <c r="AD89" s="164">
        <f t="shared" si="27"/>
        <v>0</v>
      </c>
      <c r="AE89" s="164">
        <f t="shared" si="27"/>
        <v>0</v>
      </c>
      <c r="AF89" s="164">
        <f t="shared" si="27"/>
        <v>0</v>
      </c>
      <c r="AG89" s="164">
        <f t="shared" si="27"/>
        <v>0</v>
      </c>
      <c r="AH89" s="164">
        <f t="shared" si="27"/>
        <v>0</v>
      </c>
      <c r="AI89" s="164">
        <f t="shared" si="27"/>
        <v>0</v>
      </c>
      <c r="AJ89" s="164">
        <f t="shared" si="27"/>
        <v>0</v>
      </c>
      <c r="AK89" s="164">
        <f t="shared" si="27"/>
        <v>0</v>
      </c>
      <c r="AL89" s="164">
        <f t="shared" si="27"/>
        <v>0</v>
      </c>
      <c r="AM89" s="164">
        <f t="shared" si="27"/>
        <v>0</v>
      </c>
      <c r="AN89" s="206"/>
    </row>
    <row r="90" spans="2:40" s="172" customFormat="1" ht="8.1" customHeight="1">
      <c r="B90" s="109"/>
      <c r="C90" s="846"/>
      <c r="D90" s="848"/>
      <c r="E90" s="375"/>
      <c r="F90" s="226"/>
      <c r="G90" s="110"/>
      <c r="H90" s="134"/>
      <c r="I90" s="110"/>
      <c r="J90" s="135"/>
      <c r="K90" s="119"/>
      <c r="L90" s="136"/>
      <c r="M90" s="226"/>
      <c r="N90" s="203"/>
      <c r="O90" s="119"/>
      <c r="P90" s="136"/>
      <c r="Q90" s="226"/>
      <c r="R90" s="226"/>
      <c r="S90" s="226"/>
      <c r="T90" s="236"/>
      <c r="U90" s="110"/>
      <c r="V90" s="159"/>
      <c r="W90" s="203"/>
      <c r="X90" s="180"/>
      <c r="Y90" s="204"/>
      <c r="Z90" s="207"/>
      <c r="AA90" s="208"/>
      <c r="AB90" s="207"/>
      <c r="AC90" s="207"/>
      <c r="AD90" s="207"/>
      <c r="AE90" s="207"/>
      <c r="AF90" s="207"/>
      <c r="AG90" s="207"/>
      <c r="AH90" s="207"/>
      <c r="AI90" s="207"/>
      <c r="AJ90" s="207"/>
      <c r="AK90" s="207"/>
      <c r="AL90" s="207"/>
      <c r="AM90" s="207"/>
      <c r="AN90" s="206"/>
    </row>
    <row r="91" spans="2:40" s="172" customFormat="1" ht="14.1" customHeight="1">
      <c r="B91" s="109"/>
      <c r="C91" s="846"/>
      <c r="D91" s="848"/>
      <c r="E91" s="375"/>
      <c r="F91" s="850" t="s">
        <v>191</v>
      </c>
      <c r="G91" s="842"/>
      <c r="H91" s="134"/>
      <c r="I91" s="84"/>
      <c r="J91" s="135"/>
      <c r="K91" s="119"/>
      <c r="L91" s="136"/>
      <c r="M91" s="447"/>
      <c r="N91" s="203"/>
      <c r="O91" s="119"/>
      <c r="P91" s="136"/>
      <c r="Q91" s="447"/>
      <c r="R91" s="447"/>
      <c r="S91" s="447"/>
      <c r="T91" s="509"/>
      <c r="U91" s="250"/>
      <c r="V91" s="156">
        <f t="shared" ref="V91:V96" si="28">+S91*T91</f>
        <v>0</v>
      </c>
      <c r="W91" s="203"/>
      <c r="X91" s="180"/>
      <c r="Y91" s="204"/>
      <c r="Z91" s="187">
        <f t="shared" ref="Z91:Z96" si="29">+SUM(AB91:AM91)</f>
        <v>0</v>
      </c>
      <c r="AA91" s="205"/>
      <c r="AB91" s="510"/>
      <c r="AC91" s="510"/>
      <c r="AD91" s="510"/>
      <c r="AE91" s="510"/>
      <c r="AF91" s="510"/>
      <c r="AG91" s="510"/>
      <c r="AH91" s="510"/>
      <c r="AI91" s="510"/>
      <c r="AJ91" s="510"/>
      <c r="AK91" s="510"/>
      <c r="AL91" s="510"/>
      <c r="AM91" s="510"/>
      <c r="AN91" s="206"/>
    </row>
    <row r="92" spans="2:40" s="172" customFormat="1" ht="14.1" customHeight="1">
      <c r="B92" s="109"/>
      <c r="C92" s="846"/>
      <c r="D92" s="848"/>
      <c r="E92" s="375"/>
      <c r="F92" s="851"/>
      <c r="G92" s="843"/>
      <c r="H92" s="134"/>
      <c r="I92" s="84"/>
      <c r="J92" s="135"/>
      <c r="K92" s="119"/>
      <c r="L92" s="136"/>
      <c r="M92" s="447"/>
      <c r="N92" s="203"/>
      <c r="O92" s="119"/>
      <c r="P92" s="136"/>
      <c r="Q92" s="447"/>
      <c r="R92" s="447"/>
      <c r="S92" s="447"/>
      <c r="T92" s="509"/>
      <c r="U92" s="250"/>
      <c r="V92" s="156">
        <f t="shared" si="28"/>
        <v>0</v>
      </c>
      <c r="W92" s="203"/>
      <c r="X92" s="180"/>
      <c r="Y92" s="204"/>
      <c r="Z92" s="187">
        <f t="shared" si="29"/>
        <v>0</v>
      </c>
      <c r="AA92" s="205"/>
      <c r="AB92" s="510"/>
      <c r="AC92" s="510"/>
      <c r="AD92" s="510"/>
      <c r="AE92" s="510"/>
      <c r="AF92" s="510"/>
      <c r="AG92" s="510"/>
      <c r="AH92" s="510"/>
      <c r="AI92" s="510"/>
      <c r="AJ92" s="510"/>
      <c r="AK92" s="510"/>
      <c r="AL92" s="510"/>
      <c r="AM92" s="510"/>
      <c r="AN92" s="206"/>
    </row>
    <row r="93" spans="2:40" s="172" customFormat="1" ht="14.1" customHeight="1">
      <c r="B93" s="109"/>
      <c r="C93" s="846"/>
      <c r="D93" s="848"/>
      <c r="E93" s="375"/>
      <c r="F93" s="851"/>
      <c r="G93" s="843"/>
      <c r="H93" s="134"/>
      <c r="I93" s="84"/>
      <c r="J93" s="135"/>
      <c r="K93" s="119"/>
      <c r="L93" s="136"/>
      <c r="M93" s="447"/>
      <c r="N93" s="203"/>
      <c r="O93" s="119"/>
      <c r="P93" s="136"/>
      <c r="Q93" s="447"/>
      <c r="R93" s="447"/>
      <c r="S93" s="447"/>
      <c r="T93" s="509"/>
      <c r="U93" s="250"/>
      <c r="V93" s="156">
        <f t="shared" si="28"/>
        <v>0</v>
      </c>
      <c r="W93" s="203"/>
      <c r="X93" s="180"/>
      <c r="Y93" s="204"/>
      <c r="Z93" s="187">
        <f t="shared" si="29"/>
        <v>0</v>
      </c>
      <c r="AA93" s="205"/>
      <c r="AB93" s="510"/>
      <c r="AC93" s="510"/>
      <c r="AD93" s="510"/>
      <c r="AE93" s="510"/>
      <c r="AF93" s="510"/>
      <c r="AG93" s="510"/>
      <c r="AH93" s="510"/>
      <c r="AI93" s="510"/>
      <c r="AJ93" s="510"/>
      <c r="AK93" s="510"/>
      <c r="AL93" s="510"/>
      <c r="AM93" s="510"/>
      <c r="AN93" s="206"/>
    </row>
    <row r="94" spans="2:40" s="172" customFormat="1" ht="14.1" customHeight="1">
      <c r="B94" s="109"/>
      <c r="C94" s="846"/>
      <c r="D94" s="848"/>
      <c r="E94" s="375"/>
      <c r="F94" s="851"/>
      <c r="G94" s="843"/>
      <c r="H94" s="134"/>
      <c r="I94" s="84"/>
      <c r="J94" s="135"/>
      <c r="K94" s="119"/>
      <c r="L94" s="136"/>
      <c r="M94" s="447"/>
      <c r="N94" s="203"/>
      <c r="O94" s="119"/>
      <c r="P94" s="136"/>
      <c r="Q94" s="447"/>
      <c r="R94" s="447"/>
      <c r="S94" s="447"/>
      <c r="T94" s="509"/>
      <c r="U94" s="250"/>
      <c r="V94" s="156">
        <f t="shared" si="28"/>
        <v>0</v>
      </c>
      <c r="W94" s="203"/>
      <c r="X94" s="180"/>
      <c r="Y94" s="204"/>
      <c r="Z94" s="187">
        <f t="shared" si="29"/>
        <v>0</v>
      </c>
      <c r="AA94" s="205"/>
      <c r="AB94" s="510"/>
      <c r="AC94" s="510"/>
      <c r="AD94" s="510"/>
      <c r="AE94" s="510"/>
      <c r="AF94" s="510"/>
      <c r="AG94" s="510"/>
      <c r="AH94" s="510"/>
      <c r="AI94" s="510"/>
      <c r="AJ94" s="510"/>
      <c r="AK94" s="510"/>
      <c r="AL94" s="510"/>
      <c r="AM94" s="510"/>
      <c r="AN94" s="206"/>
    </row>
    <row r="95" spans="2:40" s="172" customFormat="1" ht="14.1" customHeight="1">
      <c r="B95" s="109"/>
      <c r="C95" s="846"/>
      <c r="D95" s="848"/>
      <c r="E95" s="375"/>
      <c r="F95" s="851"/>
      <c r="G95" s="843"/>
      <c r="H95" s="134"/>
      <c r="I95" s="84"/>
      <c r="J95" s="135"/>
      <c r="K95" s="119"/>
      <c r="L95" s="136"/>
      <c r="M95" s="447"/>
      <c r="N95" s="203"/>
      <c r="O95" s="119"/>
      <c r="P95" s="136"/>
      <c r="Q95" s="447"/>
      <c r="R95" s="447"/>
      <c r="S95" s="447"/>
      <c r="T95" s="509"/>
      <c r="U95" s="250"/>
      <c r="V95" s="156">
        <f t="shared" si="28"/>
        <v>0</v>
      </c>
      <c r="W95" s="203"/>
      <c r="X95" s="180"/>
      <c r="Y95" s="204"/>
      <c r="Z95" s="187">
        <f t="shared" si="29"/>
        <v>0</v>
      </c>
      <c r="AA95" s="205"/>
      <c r="AB95" s="510"/>
      <c r="AC95" s="510"/>
      <c r="AD95" s="510"/>
      <c r="AE95" s="510"/>
      <c r="AF95" s="510"/>
      <c r="AG95" s="510"/>
      <c r="AH95" s="510"/>
      <c r="AI95" s="510"/>
      <c r="AJ95" s="510"/>
      <c r="AK95" s="510"/>
      <c r="AL95" s="510"/>
      <c r="AM95" s="510"/>
      <c r="AN95" s="206"/>
    </row>
    <row r="96" spans="2:40" s="172" customFormat="1" ht="14.1" customHeight="1">
      <c r="B96" s="109"/>
      <c r="C96" s="846"/>
      <c r="D96" s="848"/>
      <c r="E96" s="375"/>
      <c r="F96" s="851"/>
      <c r="G96" s="843"/>
      <c r="H96" s="134"/>
      <c r="I96" s="84"/>
      <c r="J96" s="135"/>
      <c r="K96" s="119"/>
      <c r="L96" s="136"/>
      <c r="M96" s="447"/>
      <c r="N96" s="203"/>
      <c r="O96" s="119"/>
      <c r="P96" s="136"/>
      <c r="Q96" s="447"/>
      <c r="R96" s="447"/>
      <c r="S96" s="447"/>
      <c r="T96" s="509"/>
      <c r="U96" s="250"/>
      <c r="V96" s="156">
        <f t="shared" si="28"/>
        <v>0</v>
      </c>
      <c r="W96" s="203"/>
      <c r="X96" s="180"/>
      <c r="Y96" s="204"/>
      <c r="Z96" s="187">
        <f t="shared" si="29"/>
        <v>0</v>
      </c>
      <c r="AA96" s="205"/>
      <c r="AB96" s="510"/>
      <c r="AC96" s="510"/>
      <c r="AD96" s="510"/>
      <c r="AE96" s="510"/>
      <c r="AF96" s="510"/>
      <c r="AG96" s="510"/>
      <c r="AH96" s="510"/>
      <c r="AI96" s="510"/>
      <c r="AJ96" s="510"/>
      <c r="AK96" s="510"/>
      <c r="AL96" s="510"/>
      <c r="AM96" s="510"/>
      <c r="AN96" s="206"/>
    </row>
    <row r="97" spans="2:40" s="172" customFormat="1" ht="14.1" customHeight="1">
      <c r="B97" s="109"/>
      <c r="C97" s="846"/>
      <c r="D97" s="848"/>
      <c r="E97" s="375"/>
      <c r="F97" s="852"/>
      <c r="G97" s="844"/>
      <c r="H97" s="134"/>
      <c r="I97" s="162"/>
      <c r="J97" s="135"/>
      <c r="K97" s="119"/>
      <c r="L97" s="136"/>
      <c r="M97" s="163"/>
      <c r="N97" s="203"/>
      <c r="O97" s="119"/>
      <c r="P97" s="136"/>
      <c r="Q97" s="163"/>
      <c r="R97" s="163"/>
      <c r="S97" s="163"/>
      <c r="T97" s="233"/>
      <c r="U97" s="250"/>
      <c r="V97" s="164">
        <f>SUM(V91:V96)</f>
        <v>0</v>
      </c>
      <c r="W97" s="203"/>
      <c r="X97" s="180"/>
      <c r="Y97" s="204"/>
      <c r="Z97" s="164">
        <f>SUM(Z91:Z96)</f>
        <v>0</v>
      </c>
      <c r="AA97" s="205"/>
      <c r="AB97" s="164">
        <f t="shared" ref="AB97:AM97" si="30">SUM(AB91:AB96)</f>
        <v>0</v>
      </c>
      <c r="AC97" s="164">
        <f t="shared" si="30"/>
        <v>0</v>
      </c>
      <c r="AD97" s="164">
        <f t="shared" si="30"/>
        <v>0</v>
      </c>
      <c r="AE97" s="164">
        <f t="shared" si="30"/>
        <v>0</v>
      </c>
      <c r="AF97" s="164">
        <f t="shared" si="30"/>
        <v>0</v>
      </c>
      <c r="AG97" s="164">
        <f t="shared" si="30"/>
        <v>0</v>
      </c>
      <c r="AH97" s="164">
        <f t="shared" si="30"/>
        <v>0</v>
      </c>
      <c r="AI97" s="164">
        <f t="shared" si="30"/>
        <v>0</v>
      </c>
      <c r="AJ97" s="164">
        <f t="shared" si="30"/>
        <v>0</v>
      </c>
      <c r="AK97" s="164">
        <f t="shared" si="30"/>
        <v>0</v>
      </c>
      <c r="AL97" s="164">
        <f t="shared" si="30"/>
        <v>0</v>
      </c>
      <c r="AM97" s="164">
        <f t="shared" si="30"/>
        <v>0</v>
      </c>
      <c r="AN97" s="206"/>
    </row>
    <row r="98" spans="2:40" s="172" customFormat="1" ht="8.1" customHeight="1">
      <c r="B98" s="109"/>
      <c r="C98" s="846"/>
      <c r="D98" s="848"/>
      <c r="E98" s="375"/>
      <c r="F98" s="226"/>
      <c r="G98" s="110"/>
      <c r="H98" s="134"/>
      <c r="I98" s="110"/>
      <c r="J98" s="135"/>
      <c r="K98" s="119"/>
      <c r="L98" s="136"/>
      <c r="M98" s="226"/>
      <c r="N98" s="203"/>
      <c r="O98" s="119"/>
      <c r="P98" s="136"/>
      <c r="Q98" s="226"/>
      <c r="R98" s="226"/>
      <c r="S98" s="226"/>
      <c r="T98" s="236"/>
      <c r="U98" s="110"/>
      <c r="V98" s="159"/>
      <c r="W98" s="203"/>
      <c r="X98" s="180"/>
      <c r="Y98" s="204"/>
      <c r="Z98" s="207"/>
      <c r="AA98" s="208"/>
      <c r="AB98" s="207"/>
      <c r="AC98" s="207"/>
      <c r="AD98" s="207"/>
      <c r="AE98" s="207"/>
      <c r="AF98" s="207"/>
      <c r="AG98" s="207"/>
      <c r="AH98" s="207"/>
      <c r="AI98" s="207"/>
      <c r="AJ98" s="207"/>
      <c r="AK98" s="207"/>
      <c r="AL98" s="207"/>
      <c r="AM98" s="207"/>
      <c r="AN98" s="206"/>
    </row>
    <row r="99" spans="2:40" s="172" customFormat="1" ht="14.1" customHeight="1">
      <c r="B99" s="109"/>
      <c r="C99" s="846"/>
      <c r="D99" s="848"/>
      <c r="E99" s="375"/>
      <c r="F99" s="850" t="s">
        <v>192</v>
      </c>
      <c r="G99" s="842"/>
      <c r="H99" s="134"/>
      <c r="I99" s="84"/>
      <c r="J99" s="135"/>
      <c r="K99" s="119"/>
      <c r="L99" s="136"/>
      <c r="M99" s="447"/>
      <c r="N99" s="203"/>
      <c r="O99" s="119"/>
      <c r="P99" s="136"/>
      <c r="Q99" s="447"/>
      <c r="R99" s="447"/>
      <c r="S99" s="447"/>
      <c r="T99" s="509"/>
      <c r="U99" s="250"/>
      <c r="V99" s="156">
        <f t="shared" ref="V99:V104" si="31">+S99*T99</f>
        <v>0</v>
      </c>
      <c r="W99" s="203"/>
      <c r="X99" s="180"/>
      <c r="Y99" s="204"/>
      <c r="Z99" s="187">
        <f t="shared" ref="Z99:Z104" si="32">+SUM(AB99:AM99)</f>
        <v>0</v>
      </c>
      <c r="AA99" s="205"/>
      <c r="AB99" s="510"/>
      <c r="AC99" s="510"/>
      <c r="AD99" s="510"/>
      <c r="AE99" s="510"/>
      <c r="AF99" s="510"/>
      <c r="AG99" s="510"/>
      <c r="AH99" s="510"/>
      <c r="AI99" s="510"/>
      <c r="AJ99" s="510"/>
      <c r="AK99" s="510"/>
      <c r="AL99" s="510"/>
      <c r="AM99" s="510"/>
      <c r="AN99" s="206"/>
    </row>
    <row r="100" spans="2:40" s="172" customFormat="1" ht="14.1" customHeight="1">
      <c r="B100" s="109"/>
      <c r="C100" s="846"/>
      <c r="D100" s="848"/>
      <c r="E100" s="375"/>
      <c r="F100" s="851"/>
      <c r="G100" s="843"/>
      <c r="H100" s="134"/>
      <c r="I100" s="84"/>
      <c r="J100" s="135"/>
      <c r="K100" s="119"/>
      <c r="L100" s="136"/>
      <c r="M100" s="447"/>
      <c r="N100" s="203"/>
      <c r="O100" s="119"/>
      <c r="P100" s="136"/>
      <c r="Q100" s="447"/>
      <c r="R100" s="447"/>
      <c r="S100" s="447"/>
      <c r="T100" s="509"/>
      <c r="U100" s="250"/>
      <c r="V100" s="156">
        <f t="shared" si="31"/>
        <v>0</v>
      </c>
      <c r="W100" s="203"/>
      <c r="X100" s="180"/>
      <c r="Y100" s="204"/>
      <c r="Z100" s="187">
        <f t="shared" si="32"/>
        <v>0</v>
      </c>
      <c r="AA100" s="205"/>
      <c r="AB100" s="510"/>
      <c r="AC100" s="510"/>
      <c r="AD100" s="510"/>
      <c r="AE100" s="510"/>
      <c r="AF100" s="510"/>
      <c r="AG100" s="510"/>
      <c r="AH100" s="510"/>
      <c r="AI100" s="510"/>
      <c r="AJ100" s="510"/>
      <c r="AK100" s="510"/>
      <c r="AL100" s="510"/>
      <c r="AM100" s="510"/>
      <c r="AN100" s="206"/>
    </row>
    <row r="101" spans="2:40" s="172" customFormat="1" ht="14.1" customHeight="1">
      <c r="B101" s="109"/>
      <c r="C101" s="846"/>
      <c r="D101" s="848"/>
      <c r="E101" s="375"/>
      <c r="F101" s="851"/>
      <c r="G101" s="843"/>
      <c r="H101" s="134"/>
      <c r="I101" s="84"/>
      <c r="J101" s="135"/>
      <c r="K101" s="119"/>
      <c r="L101" s="136"/>
      <c r="M101" s="447"/>
      <c r="N101" s="203"/>
      <c r="O101" s="119"/>
      <c r="P101" s="136"/>
      <c r="Q101" s="447"/>
      <c r="R101" s="447"/>
      <c r="S101" s="447"/>
      <c r="T101" s="509"/>
      <c r="U101" s="250"/>
      <c r="V101" s="156">
        <f t="shared" si="31"/>
        <v>0</v>
      </c>
      <c r="W101" s="203"/>
      <c r="X101" s="180"/>
      <c r="Y101" s="204"/>
      <c r="Z101" s="187">
        <f t="shared" si="32"/>
        <v>0</v>
      </c>
      <c r="AA101" s="205"/>
      <c r="AB101" s="510"/>
      <c r="AC101" s="510"/>
      <c r="AD101" s="510"/>
      <c r="AE101" s="510"/>
      <c r="AF101" s="510"/>
      <c r="AG101" s="510"/>
      <c r="AH101" s="510"/>
      <c r="AI101" s="510"/>
      <c r="AJ101" s="510"/>
      <c r="AK101" s="510"/>
      <c r="AL101" s="510"/>
      <c r="AM101" s="510"/>
      <c r="AN101" s="206"/>
    </row>
    <row r="102" spans="2:40" s="172" customFormat="1" ht="14.1" customHeight="1">
      <c r="B102" s="109"/>
      <c r="C102" s="846"/>
      <c r="D102" s="848"/>
      <c r="E102" s="375"/>
      <c r="F102" s="851"/>
      <c r="G102" s="843"/>
      <c r="H102" s="134"/>
      <c r="I102" s="84"/>
      <c r="J102" s="135"/>
      <c r="K102" s="119"/>
      <c r="L102" s="136"/>
      <c r="M102" s="447"/>
      <c r="N102" s="203"/>
      <c r="O102" s="119"/>
      <c r="P102" s="136"/>
      <c r="Q102" s="447"/>
      <c r="R102" s="447"/>
      <c r="S102" s="447"/>
      <c r="T102" s="509"/>
      <c r="U102" s="250"/>
      <c r="V102" s="156">
        <f t="shared" si="31"/>
        <v>0</v>
      </c>
      <c r="W102" s="203"/>
      <c r="X102" s="180"/>
      <c r="Y102" s="204"/>
      <c r="Z102" s="187">
        <f t="shared" si="32"/>
        <v>0</v>
      </c>
      <c r="AA102" s="205"/>
      <c r="AB102" s="510"/>
      <c r="AC102" s="510"/>
      <c r="AD102" s="510"/>
      <c r="AE102" s="510"/>
      <c r="AF102" s="510"/>
      <c r="AG102" s="510"/>
      <c r="AH102" s="510"/>
      <c r="AI102" s="510"/>
      <c r="AJ102" s="510"/>
      <c r="AK102" s="510"/>
      <c r="AL102" s="510"/>
      <c r="AM102" s="510"/>
      <c r="AN102" s="206"/>
    </row>
    <row r="103" spans="2:40" s="172" customFormat="1" ht="14.1" customHeight="1">
      <c r="B103" s="109"/>
      <c r="C103" s="846"/>
      <c r="D103" s="848"/>
      <c r="E103" s="375"/>
      <c r="F103" s="851"/>
      <c r="G103" s="843"/>
      <c r="H103" s="134"/>
      <c r="I103" s="84"/>
      <c r="J103" s="135"/>
      <c r="K103" s="119"/>
      <c r="L103" s="136"/>
      <c r="M103" s="447"/>
      <c r="N103" s="203"/>
      <c r="O103" s="119"/>
      <c r="P103" s="136"/>
      <c r="Q103" s="447"/>
      <c r="R103" s="447"/>
      <c r="S103" s="447"/>
      <c r="T103" s="509"/>
      <c r="U103" s="250"/>
      <c r="V103" s="156">
        <f t="shared" si="31"/>
        <v>0</v>
      </c>
      <c r="W103" s="203"/>
      <c r="X103" s="180"/>
      <c r="Y103" s="204"/>
      <c r="Z103" s="187">
        <f t="shared" si="32"/>
        <v>0</v>
      </c>
      <c r="AA103" s="205"/>
      <c r="AB103" s="510"/>
      <c r="AC103" s="510"/>
      <c r="AD103" s="510"/>
      <c r="AE103" s="510"/>
      <c r="AF103" s="510"/>
      <c r="AG103" s="510"/>
      <c r="AH103" s="510"/>
      <c r="AI103" s="510"/>
      <c r="AJ103" s="510"/>
      <c r="AK103" s="510"/>
      <c r="AL103" s="510"/>
      <c r="AM103" s="510"/>
      <c r="AN103" s="206"/>
    </row>
    <row r="104" spans="2:40" s="172" customFormat="1" ht="14.1" customHeight="1">
      <c r="B104" s="109"/>
      <c r="C104" s="846"/>
      <c r="D104" s="848"/>
      <c r="E104" s="375"/>
      <c r="F104" s="851"/>
      <c r="G104" s="843"/>
      <c r="H104" s="134"/>
      <c r="I104" s="84"/>
      <c r="J104" s="135"/>
      <c r="K104" s="119"/>
      <c r="L104" s="136"/>
      <c r="M104" s="447"/>
      <c r="N104" s="203"/>
      <c r="O104" s="119"/>
      <c r="P104" s="136"/>
      <c r="Q104" s="447"/>
      <c r="R104" s="447"/>
      <c r="S104" s="447"/>
      <c r="T104" s="509"/>
      <c r="U104" s="250"/>
      <c r="V104" s="156">
        <f t="shared" si="31"/>
        <v>0</v>
      </c>
      <c r="W104" s="203"/>
      <c r="X104" s="180"/>
      <c r="Y104" s="204"/>
      <c r="Z104" s="187">
        <f t="shared" si="32"/>
        <v>0</v>
      </c>
      <c r="AA104" s="205"/>
      <c r="AB104" s="510"/>
      <c r="AC104" s="510"/>
      <c r="AD104" s="510"/>
      <c r="AE104" s="510"/>
      <c r="AF104" s="510"/>
      <c r="AG104" s="510"/>
      <c r="AH104" s="510"/>
      <c r="AI104" s="510"/>
      <c r="AJ104" s="510"/>
      <c r="AK104" s="510"/>
      <c r="AL104" s="510"/>
      <c r="AM104" s="510"/>
      <c r="AN104" s="206"/>
    </row>
    <row r="105" spans="2:40" s="172" customFormat="1" ht="14.1" customHeight="1">
      <c r="B105" s="109"/>
      <c r="C105" s="846"/>
      <c r="D105" s="848"/>
      <c r="E105" s="375"/>
      <c r="F105" s="852"/>
      <c r="G105" s="844"/>
      <c r="H105" s="134"/>
      <c r="I105" s="162"/>
      <c r="J105" s="135"/>
      <c r="K105" s="119"/>
      <c r="L105" s="136"/>
      <c r="M105" s="163"/>
      <c r="N105" s="203"/>
      <c r="O105" s="119"/>
      <c r="P105" s="136"/>
      <c r="Q105" s="163"/>
      <c r="R105" s="163"/>
      <c r="S105" s="163"/>
      <c r="T105" s="233"/>
      <c r="U105" s="250"/>
      <c r="V105" s="164">
        <f>SUM(V99:V104)</f>
        <v>0</v>
      </c>
      <c r="W105" s="203"/>
      <c r="X105" s="180"/>
      <c r="Y105" s="204"/>
      <c r="Z105" s="164">
        <f>SUM(Z99:Z104)</f>
        <v>0</v>
      </c>
      <c r="AA105" s="205"/>
      <c r="AB105" s="164">
        <f t="shared" ref="AB105:AM105" si="33">SUM(AB99:AB104)</f>
        <v>0</v>
      </c>
      <c r="AC105" s="164">
        <f t="shared" si="33"/>
        <v>0</v>
      </c>
      <c r="AD105" s="164">
        <f t="shared" si="33"/>
        <v>0</v>
      </c>
      <c r="AE105" s="164">
        <f t="shared" si="33"/>
        <v>0</v>
      </c>
      <c r="AF105" s="164">
        <f t="shared" si="33"/>
        <v>0</v>
      </c>
      <c r="AG105" s="164">
        <f t="shared" si="33"/>
        <v>0</v>
      </c>
      <c r="AH105" s="164">
        <f t="shared" si="33"/>
        <v>0</v>
      </c>
      <c r="AI105" s="164">
        <f t="shared" si="33"/>
        <v>0</v>
      </c>
      <c r="AJ105" s="164">
        <f t="shared" si="33"/>
        <v>0</v>
      </c>
      <c r="AK105" s="164">
        <f t="shared" si="33"/>
        <v>0</v>
      </c>
      <c r="AL105" s="164">
        <f t="shared" si="33"/>
        <v>0</v>
      </c>
      <c r="AM105" s="164">
        <f t="shared" si="33"/>
        <v>0</v>
      </c>
      <c r="AN105" s="206"/>
    </row>
    <row r="106" spans="2:40" s="172" customFormat="1" ht="8.1" customHeight="1">
      <c r="B106" s="109"/>
      <c r="C106" s="846"/>
      <c r="D106" s="848"/>
      <c r="E106" s="375"/>
      <c r="F106" s="226"/>
      <c r="G106" s="110"/>
      <c r="H106" s="134"/>
      <c r="I106" s="110"/>
      <c r="J106" s="135"/>
      <c r="K106" s="119"/>
      <c r="L106" s="136"/>
      <c r="M106" s="226"/>
      <c r="N106" s="203"/>
      <c r="O106" s="119"/>
      <c r="P106" s="136"/>
      <c r="Q106" s="226"/>
      <c r="R106" s="226"/>
      <c r="S106" s="226"/>
      <c r="T106" s="236"/>
      <c r="U106" s="110"/>
      <c r="V106" s="159"/>
      <c r="W106" s="203"/>
      <c r="X106" s="180"/>
      <c r="Y106" s="204"/>
      <c r="Z106" s="207"/>
      <c r="AA106" s="208"/>
      <c r="AB106" s="207"/>
      <c r="AC106" s="207"/>
      <c r="AD106" s="207"/>
      <c r="AE106" s="207"/>
      <c r="AF106" s="207"/>
      <c r="AG106" s="207"/>
      <c r="AH106" s="207"/>
      <c r="AI106" s="207"/>
      <c r="AJ106" s="207"/>
      <c r="AK106" s="207"/>
      <c r="AL106" s="207"/>
      <c r="AM106" s="207"/>
      <c r="AN106" s="206"/>
    </row>
    <row r="107" spans="2:40" s="172" customFormat="1" ht="14.1" customHeight="1">
      <c r="B107" s="109"/>
      <c r="C107" s="846"/>
      <c r="D107" s="848"/>
      <c r="E107" s="375"/>
      <c r="F107" s="850" t="s">
        <v>193</v>
      </c>
      <c r="G107" s="842"/>
      <c r="H107" s="134"/>
      <c r="I107" s="84"/>
      <c r="J107" s="135"/>
      <c r="K107" s="119"/>
      <c r="L107" s="136"/>
      <c r="M107" s="447"/>
      <c r="N107" s="203"/>
      <c r="O107" s="119"/>
      <c r="P107" s="136"/>
      <c r="Q107" s="447"/>
      <c r="R107" s="447"/>
      <c r="S107" s="447"/>
      <c r="T107" s="509"/>
      <c r="U107" s="250"/>
      <c r="V107" s="156">
        <f t="shared" ref="V107:V112" si="34">+S107*T107</f>
        <v>0</v>
      </c>
      <c r="W107" s="203"/>
      <c r="X107" s="180"/>
      <c r="Y107" s="204"/>
      <c r="Z107" s="187">
        <f t="shared" ref="Z107:Z112" si="35">+SUM(AB107:AM107)</f>
        <v>0</v>
      </c>
      <c r="AA107" s="205"/>
      <c r="AB107" s="510"/>
      <c r="AC107" s="510"/>
      <c r="AD107" s="510"/>
      <c r="AE107" s="510"/>
      <c r="AF107" s="510"/>
      <c r="AG107" s="510"/>
      <c r="AH107" s="510"/>
      <c r="AI107" s="510"/>
      <c r="AJ107" s="510"/>
      <c r="AK107" s="510"/>
      <c r="AL107" s="510"/>
      <c r="AM107" s="510"/>
      <c r="AN107" s="206"/>
    </row>
    <row r="108" spans="2:40" s="172" customFormat="1" ht="14.1" customHeight="1">
      <c r="B108" s="109"/>
      <c r="C108" s="846"/>
      <c r="D108" s="848"/>
      <c r="E108" s="375"/>
      <c r="F108" s="851"/>
      <c r="G108" s="843"/>
      <c r="H108" s="134"/>
      <c r="I108" s="84"/>
      <c r="J108" s="135"/>
      <c r="K108" s="119"/>
      <c r="L108" s="136"/>
      <c r="M108" s="447"/>
      <c r="N108" s="203"/>
      <c r="O108" s="119"/>
      <c r="P108" s="136"/>
      <c r="Q108" s="447"/>
      <c r="R108" s="447"/>
      <c r="S108" s="447"/>
      <c r="T108" s="509"/>
      <c r="U108" s="250"/>
      <c r="V108" s="156">
        <f t="shared" si="34"/>
        <v>0</v>
      </c>
      <c r="W108" s="203"/>
      <c r="X108" s="180"/>
      <c r="Y108" s="204"/>
      <c r="Z108" s="187">
        <f t="shared" si="35"/>
        <v>0</v>
      </c>
      <c r="AA108" s="205"/>
      <c r="AB108" s="510"/>
      <c r="AC108" s="510"/>
      <c r="AD108" s="510"/>
      <c r="AE108" s="510"/>
      <c r="AF108" s="510"/>
      <c r="AG108" s="510"/>
      <c r="AH108" s="510"/>
      <c r="AI108" s="510"/>
      <c r="AJ108" s="510"/>
      <c r="AK108" s="510"/>
      <c r="AL108" s="510"/>
      <c r="AM108" s="510"/>
      <c r="AN108" s="206"/>
    </row>
    <row r="109" spans="2:40" s="172" customFormat="1" ht="14.1" customHeight="1">
      <c r="B109" s="109"/>
      <c r="C109" s="846"/>
      <c r="D109" s="848"/>
      <c r="E109" s="375"/>
      <c r="F109" s="851"/>
      <c r="G109" s="843"/>
      <c r="H109" s="134"/>
      <c r="I109" s="84"/>
      <c r="J109" s="135"/>
      <c r="K109" s="119"/>
      <c r="L109" s="136"/>
      <c r="M109" s="447"/>
      <c r="N109" s="203"/>
      <c r="O109" s="119"/>
      <c r="P109" s="136"/>
      <c r="Q109" s="447"/>
      <c r="R109" s="447"/>
      <c r="S109" s="447"/>
      <c r="T109" s="509"/>
      <c r="U109" s="250"/>
      <c r="V109" s="156">
        <f t="shared" si="34"/>
        <v>0</v>
      </c>
      <c r="W109" s="203"/>
      <c r="X109" s="180"/>
      <c r="Y109" s="204"/>
      <c r="Z109" s="187">
        <f t="shared" si="35"/>
        <v>0</v>
      </c>
      <c r="AA109" s="205"/>
      <c r="AB109" s="510"/>
      <c r="AC109" s="510"/>
      <c r="AD109" s="510"/>
      <c r="AE109" s="510"/>
      <c r="AF109" s="510"/>
      <c r="AG109" s="510"/>
      <c r="AH109" s="510"/>
      <c r="AI109" s="510"/>
      <c r="AJ109" s="510"/>
      <c r="AK109" s="510"/>
      <c r="AL109" s="510"/>
      <c r="AM109" s="510"/>
      <c r="AN109" s="206"/>
    </row>
    <row r="110" spans="2:40" ht="14.1" customHeight="1">
      <c r="B110" s="109"/>
      <c r="C110" s="846"/>
      <c r="D110" s="848"/>
      <c r="E110" s="375"/>
      <c r="F110" s="851"/>
      <c r="G110" s="843"/>
      <c r="H110" s="134"/>
      <c r="I110" s="84"/>
      <c r="J110" s="135"/>
      <c r="K110" s="119"/>
      <c r="L110" s="136"/>
      <c r="M110" s="447"/>
      <c r="N110" s="203"/>
      <c r="O110" s="119"/>
      <c r="P110" s="136"/>
      <c r="Q110" s="447"/>
      <c r="R110" s="447"/>
      <c r="S110" s="447"/>
      <c r="T110" s="509"/>
      <c r="U110" s="250"/>
      <c r="V110" s="156">
        <f t="shared" si="34"/>
        <v>0</v>
      </c>
      <c r="W110" s="203"/>
      <c r="X110" s="180"/>
      <c r="Y110" s="204"/>
      <c r="Z110" s="187">
        <f t="shared" si="35"/>
        <v>0</v>
      </c>
      <c r="AA110" s="205"/>
      <c r="AB110" s="510"/>
      <c r="AC110" s="510"/>
      <c r="AD110" s="510"/>
      <c r="AE110" s="510"/>
      <c r="AF110" s="510"/>
      <c r="AG110" s="510"/>
      <c r="AH110" s="510"/>
      <c r="AI110" s="510"/>
      <c r="AJ110" s="510"/>
      <c r="AK110" s="510"/>
      <c r="AL110" s="510"/>
      <c r="AM110" s="510"/>
      <c r="AN110" s="206"/>
    </row>
    <row r="111" spans="2:40" ht="14.1" customHeight="1">
      <c r="B111" s="109"/>
      <c r="C111" s="846"/>
      <c r="D111" s="848"/>
      <c r="E111" s="375"/>
      <c r="F111" s="851"/>
      <c r="G111" s="843"/>
      <c r="H111" s="134"/>
      <c r="I111" s="84"/>
      <c r="J111" s="135"/>
      <c r="K111" s="119"/>
      <c r="L111" s="136"/>
      <c r="M111" s="447"/>
      <c r="N111" s="203"/>
      <c r="O111" s="119"/>
      <c r="P111" s="136"/>
      <c r="Q111" s="447"/>
      <c r="R111" s="447"/>
      <c r="S111" s="447"/>
      <c r="T111" s="509"/>
      <c r="U111" s="250"/>
      <c r="V111" s="156">
        <f t="shared" si="34"/>
        <v>0</v>
      </c>
      <c r="W111" s="203"/>
      <c r="X111" s="180"/>
      <c r="Y111" s="204"/>
      <c r="Z111" s="187">
        <f t="shared" si="35"/>
        <v>0</v>
      </c>
      <c r="AA111" s="205"/>
      <c r="AB111" s="510"/>
      <c r="AC111" s="510"/>
      <c r="AD111" s="510"/>
      <c r="AE111" s="510"/>
      <c r="AF111" s="510"/>
      <c r="AG111" s="510"/>
      <c r="AH111" s="510"/>
      <c r="AI111" s="510"/>
      <c r="AJ111" s="510"/>
      <c r="AK111" s="510"/>
      <c r="AL111" s="510"/>
      <c r="AM111" s="510"/>
      <c r="AN111" s="206"/>
    </row>
    <row r="112" spans="2:40" ht="14.1" customHeight="1">
      <c r="B112" s="109"/>
      <c r="C112" s="846"/>
      <c r="D112" s="848"/>
      <c r="E112" s="375"/>
      <c r="F112" s="851"/>
      <c r="G112" s="843"/>
      <c r="H112" s="134"/>
      <c r="I112" s="84"/>
      <c r="J112" s="135"/>
      <c r="K112" s="119"/>
      <c r="L112" s="136"/>
      <c r="M112" s="447"/>
      <c r="N112" s="203"/>
      <c r="O112" s="119"/>
      <c r="P112" s="136"/>
      <c r="Q112" s="447"/>
      <c r="R112" s="447"/>
      <c r="S112" s="447"/>
      <c r="T112" s="509"/>
      <c r="U112" s="250"/>
      <c r="V112" s="156">
        <f t="shared" si="34"/>
        <v>0</v>
      </c>
      <c r="W112" s="203"/>
      <c r="X112" s="180"/>
      <c r="Y112" s="204"/>
      <c r="Z112" s="187">
        <f t="shared" si="35"/>
        <v>0</v>
      </c>
      <c r="AA112" s="205"/>
      <c r="AB112" s="510"/>
      <c r="AC112" s="510"/>
      <c r="AD112" s="510"/>
      <c r="AE112" s="510"/>
      <c r="AF112" s="510"/>
      <c r="AG112" s="510"/>
      <c r="AH112" s="510"/>
      <c r="AI112" s="510"/>
      <c r="AJ112" s="510"/>
      <c r="AK112" s="510"/>
      <c r="AL112" s="510"/>
      <c r="AM112" s="510"/>
      <c r="AN112" s="206"/>
    </row>
    <row r="113" spans="2:40" ht="14.1" customHeight="1">
      <c r="B113" s="109"/>
      <c r="C113" s="847"/>
      <c r="D113" s="849"/>
      <c r="E113" s="375"/>
      <c r="F113" s="852"/>
      <c r="G113" s="844"/>
      <c r="H113" s="134"/>
      <c r="I113" s="162"/>
      <c r="J113" s="135"/>
      <c r="K113" s="119"/>
      <c r="L113" s="136"/>
      <c r="M113" s="163"/>
      <c r="N113" s="203"/>
      <c r="O113" s="119"/>
      <c r="P113" s="136"/>
      <c r="Q113" s="163"/>
      <c r="R113" s="163"/>
      <c r="S113" s="163"/>
      <c r="T113" s="233"/>
      <c r="U113" s="250"/>
      <c r="V113" s="164">
        <f>SUM(V107:V112)</f>
        <v>0</v>
      </c>
      <c r="W113" s="203"/>
      <c r="X113" s="180"/>
      <c r="Y113" s="204"/>
      <c r="Z113" s="164">
        <f>SUM(Z107:Z112)</f>
        <v>0</v>
      </c>
      <c r="AA113" s="205"/>
      <c r="AB113" s="164">
        <f t="shared" ref="AB113:AM113" si="36">SUM(AB107:AB112)</f>
        <v>0</v>
      </c>
      <c r="AC113" s="164">
        <f t="shared" si="36"/>
        <v>0</v>
      </c>
      <c r="AD113" s="164">
        <f t="shared" si="36"/>
        <v>0</v>
      </c>
      <c r="AE113" s="164">
        <f t="shared" si="36"/>
        <v>0</v>
      </c>
      <c r="AF113" s="164">
        <f t="shared" si="36"/>
        <v>0</v>
      </c>
      <c r="AG113" s="164">
        <f t="shared" si="36"/>
        <v>0</v>
      </c>
      <c r="AH113" s="164">
        <f t="shared" si="36"/>
        <v>0</v>
      </c>
      <c r="AI113" s="164">
        <f t="shared" si="36"/>
        <v>0</v>
      </c>
      <c r="AJ113" s="164">
        <f t="shared" si="36"/>
        <v>0</v>
      </c>
      <c r="AK113" s="164">
        <f t="shared" si="36"/>
        <v>0</v>
      </c>
      <c r="AL113" s="164">
        <f t="shared" si="36"/>
        <v>0</v>
      </c>
      <c r="AM113" s="164">
        <f t="shared" si="36"/>
        <v>0</v>
      </c>
      <c r="AN113" s="206"/>
    </row>
    <row r="114" spans="2:40" ht="14.1" customHeight="1">
      <c r="B114" s="109"/>
      <c r="C114" s="359"/>
      <c r="D114" s="248"/>
      <c r="E114" s="375"/>
      <c r="F114" s="368"/>
      <c r="G114" s="249"/>
      <c r="H114" s="134"/>
      <c r="I114" s="250"/>
      <c r="J114" s="135"/>
      <c r="K114" s="119"/>
      <c r="L114" s="136"/>
      <c r="M114" s="255"/>
      <c r="N114" s="203"/>
      <c r="O114" s="119"/>
      <c r="P114" s="136"/>
      <c r="Q114" s="255"/>
      <c r="R114" s="255"/>
      <c r="S114" s="255"/>
      <c r="T114" s="256"/>
      <c r="U114" s="250"/>
      <c r="V114" s="257"/>
      <c r="W114" s="203"/>
      <c r="X114" s="180"/>
      <c r="Y114" s="204"/>
      <c r="Z114" s="207"/>
      <c r="AA114" s="208"/>
      <c r="AB114" s="207"/>
      <c r="AC114" s="207"/>
      <c r="AD114" s="207"/>
      <c r="AE114" s="207"/>
      <c r="AF114" s="207"/>
      <c r="AG114" s="207"/>
      <c r="AH114" s="207"/>
      <c r="AI114" s="207"/>
      <c r="AJ114" s="207"/>
      <c r="AK114" s="207"/>
      <c r="AL114" s="207"/>
      <c r="AM114" s="207"/>
      <c r="AN114" s="206"/>
    </row>
    <row r="115" spans="2:40" ht="14.1" customHeight="1">
      <c r="B115" s="109"/>
      <c r="C115" s="359"/>
      <c r="D115" s="248"/>
      <c r="E115" s="375"/>
      <c r="F115" s="368"/>
      <c r="G115" s="249"/>
      <c r="H115" s="134"/>
      <c r="I115" s="250"/>
      <c r="J115" s="135"/>
      <c r="K115" s="119"/>
      <c r="L115" s="136"/>
      <c r="M115" s="255"/>
      <c r="N115" s="203"/>
      <c r="O115" s="119"/>
      <c r="P115" s="136"/>
      <c r="Q115" s="255"/>
      <c r="R115" s="255"/>
      <c r="S115" s="255"/>
      <c r="T115" s="256"/>
      <c r="U115" s="250"/>
      <c r="V115" s="257"/>
      <c r="W115" s="203"/>
      <c r="X115" s="180"/>
      <c r="Y115" s="204"/>
      <c r="Z115" s="207"/>
      <c r="AA115" s="208"/>
      <c r="AB115" s="207"/>
      <c r="AC115" s="207"/>
      <c r="AD115" s="207"/>
      <c r="AE115" s="207"/>
      <c r="AF115" s="207"/>
      <c r="AG115" s="207"/>
      <c r="AH115" s="207"/>
      <c r="AI115" s="207"/>
      <c r="AJ115" s="207"/>
      <c r="AK115" s="207"/>
      <c r="AL115" s="207"/>
      <c r="AM115" s="207"/>
      <c r="AN115" s="206"/>
    </row>
    <row r="116" spans="2:40" ht="14.1" customHeight="1" thickBot="1">
      <c r="B116" s="109"/>
      <c r="C116" s="359"/>
      <c r="D116" s="248"/>
      <c r="E116" s="375"/>
      <c r="F116" s="368"/>
      <c r="G116" s="249"/>
      <c r="H116" s="134"/>
      <c r="I116" s="250"/>
      <c r="J116" s="135"/>
      <c r="K116" s="119"/>
      <c r="L116" s="136"/>
      <c r="M116" s="255"/>
      <c r="N116" s="203"/>
      <c r="O116" s="119"/>
      <c r="P116" s="136"/>
      <c r="Q116" s="255"/>
      <c r="R116" s="255"/>
      <c r="S116" s="255"/>
      <c r="T116" s="256"/>
      <c r="U116" s="250"/>
      <c r="V116" s="244">
        <f>+V73+V81+V89+V97+V105+V113</f>
        <v>0</v>
      </c>
      <c r="W116" s="203"/>
      <c r="X116" s="180"/>
      <c r="Y116" s="204"/>
      <c r="Z116" s="244">
        <f>+Z73+Z81+Z89+Z97+Z105+Z113</f>
        <v>0</v>
      </c>
      <c r="AA116" s="205"/>
      <c r="AB116" s="244">
        <f t="shared" ref="AB116:AM116" si="37">+AB73+AB81+AB89+AB97+AB105+AB113</f>
        <v>0</v>
      </c>
      <c r="AC116" s="244">
        <f t="shared" si="37"/>
        <v>0</v>
      </c>
      <c r="AD116" s="244">
        <f t="shared" si="37"/>
        <v>0</v>
      </c>
      <c r="AE116" s="244">
        <f t="shared" si="37"/>
        <v>0</v>
      </c>
      <c r="AF116" s="244">
        <f t="shared" si="37"/>
        <v>0</v>
      </c>
      <c r="AG116" s="244">
        <f t="shared" si="37"/>
        <v>0</v>
      </c>
      <c r="AH116" s="244">
        <f t="shared" si="37"/>
        <v>0</v>
      </c>
      <c r="AI116" s="244">
        <f t="shared" si="37"/>
        <v>0</v>
      </c>
      <c r="AJ116" s="244">
        <f t="shared" si="37"/>
        <v>0</v>
      </c>
      <c r="AK116" s="244">
        <f t="shared" si="37"/>
        <v>0</v>
      </c>
      <c r="AL116" s="244">
        <f t="shared" si="37"/>
        <v>0</v>
      </c>
      <c r="AM116" s="244">
        <f t="shared" si="37"/>
        <v>0</v>
      </c>
      <c r="AN116" s="206"/>
    </row>
    <row r="117" spans="2:40" s="16" customFormat="1" ht="14.1" customHeight="1" thickBot="1">
      <c r="B117" s="247"/>
      <c r="C117" s="360"/>
      <c r="D117" s="111"/>
      <c r="E117" s="376"/>
      <c r="F117" s="258"/>
      <c r="G117" s="251"/>
      <c r="H117" s="137"/>
      <c r="I117" s="251"/>
      <c r="J117" s="139"/>
      <c r="K117" s="119"/>
      <c r="L117" s="138"/>
      <c r="M117" s="258"/>
      <c r="N117" s="212"/>
      <c r="O117" s="119"/>
      <c r="P117" s="138"/>
      <c r="Q117" s="258"/>
      <c r="R117" s="258"/>
      <c r="S117" s="258"/>
      <c r="T117" s="259"/>
      <c r="U117" s="251"/>
      <c r="V117" s="260"/>
      <c r="W117" s="212"/>
      <c r="X117" s="180"/>
      <c r="Y117" s="210"/>
      <c r="Z117" s="211"/>
      <c r="AA117" s="213"/>
      <c r="AB117" s="211"/>
      <c r="AC117" s="211"/>
      <c r="AD117" s="211"/>
      <c r="AE117" s="211"/>
      <c r="AF117" s="211"/>
      <c r="AG117" s="211"/>
      <c r="AH117" s="211"/>
      <c r="AI117" s="211"/>
      <c r="AJ117" s="211"/>
      <c r="AK117" s="211"/>
      <c r="AL117" s="211"/>
      <c r="AM117" s="211"/>
      <c r="AN117" s="214"/>
    </row>
    <row r="118" spans="2:40" ht="14.1" customHeight="1">
      <c r="C118" s="361"/>
      <c r="E118" s="361"/>
      <c r="F118" s="227"/>
    </row>
    <row r="119" spans="2:40" ht="14.1" customHeight="1">
      <c r="C119" s="361"/>
      <c r="E119" s="361"/>
      <c r="F119" s="227"/>
    </row>
    <row r="120" spans="2:40" ht="14.1" customHeight="1" thickBot="1">
      <c r="C120" s="361"/>
      <c r="E120" s="361"/>
      <c r="F120" s="227"/>
    </row>
    <row r="121" spans="2:40" ht="14.1" customHeight="1">
      <c r="B121" s="262"/>
      <c r="C121" s="270"/>
      <c r="D121" s="112"/>
      <c r="E121" s="377"/>
      <c r="F121" s="270"/>
      <c r="G121" s="261"/>
      <c r="H121" s="140"/>
      <c r="I121" s="261"/>
      <c r="J121" s="141"/>
      <c r="K121" s="119"/>
      <c r="L121" s="269"/>
      <c r="M121" s="270"/>
      <c r="N121" s="217"/>
      <c r="O121" s="119"/>
      <c r="P121" s="269"/>
      <c r="Q121" s="270"/>
      <c r="R121" s="270"/>
      <c r="S121" s="270"/>
      <c r="T121" s="271"/>
      <c r="U121" s="261"/>
      <c r="V121" s="272"/>
      <c r="W121" s="217"/>
      <c r="X121" s="180"/>
      <c r="Y121" s="283"/>
      <c r="Z121" s="287"/>
      <c r="AA121" s="288"/>
      <c r="AB121" s="287"/>
      <c r="AC121" s="287"/>
      <c r="AD121" s="287"/>
      <c r="AE121" s="287"/>
      <c r="AF121" s="287"/>
      <c r="AG121" s="287"/>
      <c r="AH121" s="287"/>
      <c r="AI121" s="287"/>
      <c r="AJ121" s="287"/>
      <c r="AK121" s="287"/>
      <c r="AL121" s="287"/>
      <c r="AM121" s="287"/>
      <c r="AN121" s="289"/>
    </row>
    <row r="122" spans="2:40" ht="14.1" customHeight="1">
      <c r="B122" s="113"/>
      <c r="C122" s="845">
        <v>3.3</v>
      </c>
      <c r="D122" s="842"/>
      <c r="E122" s="378"/>
      <c r="F122" s="850" t="s">
        <v>180</v>
      </c>
      <c r="G122" s="842"/>
      <c r="H122" s="142"/>
      <c r="I122" s="84"/>
      <c r="J122" s="143"/>
      <c r="K122" s="119"/>
      <c r="L122" s="273"/>
      <c r="M122" s="447"/>
      <c r="N122" s="218"/>
      <c r="O122" s="119"/>
      <c r="P122" s="273"/>
      <c r="Q122" s="447"/>
      <c r="R122" s="447"/>
      <c r="S122" s="447"/>
      <c r="T122" s="509"/>
      <c r="U122" s="267"/>
      <c r="V122" s="156">
        <f t="shared" ref="V122:V127" si="38">+S122*T122</f>
        <v>0</v>
      </c>
      <c r="W122" s="218"/>
      <c r="X122" s="180"/>
      <c r="Y122" s="284"/>
      <c r="Z122" s="187">
        <f t="shared" ref="Z122:Z127" si="39">+SUM(AB122:AM122)</f>
        <v>0</v>
      </c>
      <c r="AA122" s="294"/>
      <c r="AB122" s="510"/>
      <c r="AC122" s="510"/>
      <c r="AD122" s="510"/>
      <c r="AE122" s="510"/>
      <c r="AF122" s="510"/>
      <c r="AG122" s="510"/>
      <c r="AH122" s="510"/>
      <c r="AI122" s="510"/>
      <c r="AJ122" s="510"/>
      <c r="AK122" s="510"/>
      <c r="AL122" s="510"/>
      <c r="AM122" s="510"/>
      <c r="AN122" s="291"/>
    </row>
    <row r="123" spans="2:40" ht="14.1" customHeight="1">
      <c r="B123" s="113"/>
      <c r="C123" s="846"/>
      <c r="D123" s="848"/>
      <c r="E123" s="378"/>
      <c r="F123" s="851"/>
      <c r="G123" s="843"/>
      <c r="H123" s="142"/>
      <c r="I123" s="84"/>
      <c r="J123" s="143"/>
      <c r="K123" s="119"/>
      <c r="L123" s="273"/>
      <c r="M123" s="447"/>
      <c r="N123" s="218"/>
      <c r="O123" s="119"/>
      <c r="P123" s="273"/>
      <c r="Q123" s="447"/>
      <c r="R123" s="447"/>
      <c r="S123" s="447"/>
      <c r="T123" s="509"/>
      <c r="U123" s="267"/>
      <c r="V123" s="156">
        <f t="shared" si="38"/>
        <v>0</v>
      </c>
      <c r="W123" s="218"/>
      <c r="X123" s="180"/>
      <c r="Y123" s="284"/>
      <c r="Z123" s="187">
        <f t="shared" si="39"/>
        <v>0</v>
      </c>
      <c r="AA123" s="294"/>
      <c r="AB123" s="510"/>
      <c r="AC123" s="510"/>
      <c r="AD123" s="510"/>
      <c r="AE123" s="510"/>
      <c r="AF123" s="510"/>
      <c r="AG123" s="510"/>
      <c r="AH123" s="510"/>
      <c r="AI123" s="510"/>
      <c r="AJ123" s="510"/>
      <c r="AK123" s="510"/>
      <c r="AL123" s="510"/>
      <c r="AM123" s="510"/>
      <c r="AN123" s="291"/>
    </row>
    <row r="124" spans="2:40" ht="14.1" customHeight="1">
      <c r="B124" s="113"/>
      <c r="C124" s="846"/>
      <c r="D124" s="848"/>
      <c r="E124" s="378"/>
      <c r="F124" s="851"/>
      <c r="G124" s="843"/>
      <c r="H124" s="142"/>
      <c r="I124" s="84"/>
      <c r="J124" s="143"/>
      <c r="K124" s="119"/>
      <c r="L124" s="273"/>
      <c r="M124" s="447"/>
      <c r="N124" s="218"/>
      <c r="O124" s="119"/>
      <c r="P124" s="273"/>
      <c r="Q124" s="447"/>
      <c r="R124" s="447"/>
      <c r="S124" s="447"/>
      <c r="T124" s="509"/>
      <c r="U124" s="267"/>
      <c r="V124" s="156">
        <f t="shared" si="38"/>
        <v>0</v>
      </c>
      <c r="W124" s="218"/>
      <c r="X124" s="180"/>
      <c r="Y124" s="284"/>
      <c r="Z124" s="187">
        <f t="shared" si="39"/>
        <v>0</v>
      </c>
      <c r="AA124" s="294"/>
      <c r="AB124" s="510"/>
      <c r="AC124" s="510"/>
      <c r="AD124" s="510"/>
      <c r="AE124" s="510"/>
      <c r="AF124" s="510"/>
      <c r="AG124" s="510"/>
      <c r="AH124" s="510"/>
      <c r="AI124" s="510"/>
      <c r="AJ124" s="510"/>
      <c r="AK124" s="510"/>
      <c r="AL124" s="510"/>
      <c r="AM124" s="510"/>
      <c r="AN124" s="291"/>
    </row>
    <row r="125" spans="2:40" ht="14.1" customHeight="1">
      <c r="B125" s="113"/>
      <c r="C125" s="846"/>
      <c r="D125" s="848"/>
      <c r="E125" s="378"/>
      <c r="F125" s="851"/>
      <c r="G125" s="843"/>
      <c r="H125" s="142"/>
      <c r="I125" s="84"/>
      <c r="J125" s="143"/>
      <c r="K125" s="119"/>
      <c r="L125" s="273"/>
      <c r="M125" s="447"/>
      <c r="N125" s="218"/>
      <c r="O125" s="119"/>
      <c r="P125" s="273"/>
      <c r="Q125" s="447"/>
      <c r="R125" s="447"/>
      <c r="S125" s="447"/>
      <c r="T125" s="509"/>
      <c r="U125" s="267"/>
      <c r="V125" s="156">
        <f t="shared" si="38"/>
        <v>0</v>
      </c>
      <c r="W125" s="218"/>
      <c r="X125" s="180"/>
      <c r="Y125" s="284"/>
      <c r="Z125" s="187">
        <f t="shared" si="39"/>
        <v>0</v>
      </c>
      <c r="AA125" s="294"/>
      <c r="AB125" s="510"/>
      <c r="AC125" s="510"/>
      <c r="AD125" s="510"/>
      <c r="AE125" s="510"/>
      <c r="AF125" s="510"/>
      <c r="AG125" s="510"/>
      <c r="AH125" s="510"/>
      <c r="AI125" s="510"/>
      <c r="AJ125" s="510"/>
      <c r="AK125" s="510"/>
      <c r="AL125" s="510"/>
      <c r="AM125" s="510"/>
      <c r="AN125" s="291"/>
    </row>
    <row r="126" spans="2:40" ht="14.1" customHeight="1">
      <c r="B126" s="113"/>
      <c r="C126" s="846"/>
      <c r="D126" s="848"/>
      <c r="E126" s="378"/>
      <c r="F126" s="851"/>
      <c r="G126" s="843"/>
      <c r="H126" s="142"/>
      <c r="I126" s="84"/>
      <c r="J126" s="143"/>
      <c r="K126" s="119"/>
      <c r="L126" s="273"/>
      <c r="M126" s="447"/>
      <c r="N126" s="218"/>
      <c r="O126" s="119"/>
      <c r="P126" s="273"/>
      <c r="Q126" s="447"/>
      <c r="R126" s="447"/>
      <c r="S126" s="447"/>
      <c r="T126" s="509"/>
      <c r="U126" s="267"/>
      <c r="V126" s="156">
        <f t="shared" si="38"/>
        <v>0</v>
      </c>
      <c r="W126" s="218"/>
      <c r="X126" s="180"/>
      <c r="Y126" s="284"/>
      <c r="Z126" s="187">
        <f t="shared" si="39"/>
        <v>0</v>
      </c>
      <c r="AA126" s="294"/>
      <c r="AB126" s="510"/>
      <c r="AC126" s="510"/>
      <c r="AD126" s="510"/>
      <c r="AE126" s="510"/>
      <c r="AF126" s="510"/>
      <c r="AG126" s="510"/>
      <c r="AH126" s="510"/>
      <c r="AI126" s="510"/>
      <c r="AJ126" s="510"/>
      <c r="AK126" s="510"/>
      <c r="AL126" s="510"/>
      <c r="AM126" s="510"/>
      <c r="AN126" s="291"/>
    </row>
    <row r="127" spans="2:40" ht="14.1" customHeight="1">
      <c r="B127" s="113"/>
      <c r="C127" s="846"/>
      <c r="D127" s="848"/>
      <c r="E127" s="378"/>
      <c r="F127" s="851"/>
      <c r="G127" s="843"/>
      <c r="H127" s="142"/>
      <c r="I127" s="84"/>
      <c r="J127" s="143"/>
      <c r="K127" s="119"/>
      <c r="L127" s="273"/>
      <c r="M127" s="447"/>
      <c r="N127" s="218"/>
      <c r="O127" s="119"/>
      <c r="P127" s="273"/>
      <c r="Q127" s="447"/>
      <c r="R127" s="447"/>
      <c r="S127" s="447"/>
      <c r="T127" s="509"/>
      <c r="U127" s="267"/>
      <c r="V127" s="156">
        <f t="shared" si="38"/>
        <v>0</v>
      </c>
      <c r="W127" s="218"/>
      <c r="X127" s="180"/>
      <c r="Y127" s="284"/>
      <c r="Z127" s="187">
        <f t="shared" si="39"/>
        <v>0</v>
      </c>
      <c r="AA127" s="294"/>
      <c r="AB127" s="510"/>
      <c r="AC127" s="510"/>
      <c r="AD127" s="510"/>
      <c r="AE127" s="510"/>
      <c r="AF127" s="510"/>
      <c r="AG127" s="510"/>
      <c r="AH127" s="510"/>
      <c r="AI127" s="510"/>
      <c r="AJ127" s="510"/>
      <c r="AK127" s="510"/>
      <c r="AL127" s="510"/>
      <c r="AM127" s="510"/>
      <c r="AN127" s="291"/>
    </row>
    <row r="128" spans="2:40" ht="14.1" customHeight="1">
      <c r="B128" s="113"/>
      <c r="C128" s="846"/>
      <c r="D128" s="848"/>
      <c r="E128" s="378"/>
      <c r="F128" s="852"/>
      <c r="G128" s="844"/>
      <c r="H128" s="142"/>
      <c r="I128" s="162"/>
      <c r="J128" s="143"/>
      <c r="K128" s="119"/>
      <c r="L128" s="273"/>
      <c r="M128" s="163"/>
      <c r="N128" s="218"/>
      <c r="O128" s="119"/>
      <c r="P128" s="273"/>
      <c r="Q128" s="163"/>
      <c r="R128" s="163"/>
      <c r="S128" s="163"/>
      <c r="T128" s="233"/>
      <c r="U128" s="267"/>
      <c r="V128" s="164">
        <f>SUM(V122:V127)</f>
        <v>0</v>
      </c>
      <c r="W128" s="218"/>
      <c r="X128" s="180"/>
      <c r="Y128" s="284"/>
      <c r="Z128" s="164">
        <f>SUM(Z122:Z127)</f>
        <v>0</v>
      </c>
      <c r="AA128" s="294"/>
      <c r="AB128" s="164">
        <f t="shared" ref="AB128:AM128" si="40">SUM(AB122:AB127)</f>
        <v>0</v>
      </c>
      <c r="AC128" s="164">
        <f t="shared" si="40"/>
        <v>0</v>
      </c>
      <c r="AD128" s="164">
        <f t="shared" si="40"/>
        <v>0</v>
      </c>
      <c r="AE128" s="164">
        <f t="shared" si="40"/>
        <v>0</v>
      </c>
      <c r="AF128" s="164">
        <f t="shared" si="40"/>
        <v>0</v>
      </c>
      <c r="AG128" s="164">
        <f t="shared" si="40"/>
        <v>0</v>
      </c>
      <c r="AH128" s="164">
        <f t="shared" si="40"/>
        <v>0</v>
      </c>
      <c r="AI128" s="164">
        <f t="shared" si="40"/>
        <v>0</v>
      </c>
      <c r="AJ128" s="164">
        <f t="shared" si="40"/>
        <v>0</v>
      </c>
      <c r="AK128" s="164">
        <f t="shared" si="40"/>
        <v>0</v>
      </c>
      <c r="AL128" s="164">
        <f t="shared" si="40"/>
        <v>0</v>
      </c>
      <c r="AM128" s="164">
        <f t="shared" si="40"/>
        <v>0</v>
      </c>
      <c r="AN128" s="291"/>
    </row>
    <row r="129" spans="2:40" ht="8.1" customHeight="1">
      <c r="B129" s="113"/>
      <c r="C129" s="846"/>
      <c r="D129" s="848"/>
      <c r="E129" s="378"/>
      <c r="F129" s="228"/>
      <c r="G129" s="114"/>
      <c r="H129" s="142"/>
      <c r="I129" s="114"/>
      <c r="J129" s="143"/>
      <c r="K129" s="119"/>
      <c r="L129" s="273"/>
      <c r="M129" s="228"/>
      <c r="N129" s="218"/>
      <c r="O129" s="119"/>
      <c r="P129" s="273"/>
      <c r="Q129" s="228"/>
      <c r="R129" s="228"/>
      <c r="S129" s="228"/>
      <c r="T129" s="238"/>
      <c r="U129" s="114"/>
      <c r="V129" s="161"/>
      <c r="W129" s="218"/>
      <c r="X129" s="180"/>
      <c r="Y129" s="284"/>
      <c r="Z129" s="286"/>
      <c r="AA129" s="290"/>
      <c r="AB129" s="286"/>
      <c r="AC129" s="286"/>
      <c r="AD129" s="286"/>
      <c r="AE129" s="286"/>
      <c r="AF129" s="286"/>
      <c r="AG129" s="286"/>
      <c r="AH129" s="286"/>
      <c r="AI129" s="286"/>
      <c r="AJ129" s="286"/>
      <c r="AK129" s="286"/>
      <c r="AL129" s="286"/>
      <c r="AM129" s="286"/>
      <c r="AN129" s="291"/>
    </row>
    <row r="130" spans="2:40" ht="14.1" customHeight="1">
      <c r="B130" s="113"/>
      <c r="C130" s="846"/>
      <c r="D130" s="848"/>
      <c r="E130" s="378"/>
      <c r="F130" s="850" t="s">
        <v>181</v>
      </c>
      <c r="G130" s="842"/>
      <c r="H130" s="142"/>
      <c r="I130" s="84"/>
      <c r="J130" s="143"/>
      <c r="K130" s="119"/>
      <c r="L130" s="273"/>
      <c r="M130" s="447"/>
      <c r="N130" s="218"/>
      <c r="O130" s="119"/>
      <c r="P130" s="273"/>
      <c r="Q130" s="447"/>
      <c r="R130" s="447"/>
      <c r="S130" s="447"/>
      <c r="T130" s="509"/>
      <c r="U130" s="267"/>
      <c r="V130" s="156">
        <f t="shared" ref="V130:V135" si="41">+S130*T130</f>
        <v>0</v>
      </c>
      <c r="W130" s="218"/>
      <c r="X130" s="180"/>
      <c r="Y130" s="284"/>
      <c r="Z130" s="187">
        <f t="shared" ref="Z130:Z135" si="42">+SUM(AB130:AM130)</f>
        <v>0</v>
      </c>
      <c r="AA130" s="294"/>
      <c r="AB130" s="510"/>
      <c r="AC130" s="510"/>
      <c r="AD130" s="510"/>
      <c r="AE130" s="510"/>
      <c r="AF130" s="510"/>
      <c r="AG130" s="510"/>
      <c r="AH130" s="510"/>
      <c r="AI130" s="510"/>
      <c r="AJ130" s="510"/>
      <c r="AK130" s="510"/>
      <c r="AL130" s="510"/>
      <c r="AM130" s="510"/>
      <c r="AN130" s="291"/>
    </row>
    <row r="131" spans="2:40" ht="14.1" customHeight="1">
      <c r="B131" s="113"/>
      <c r="C131" s="846"/>
      <c r="D131" s="848"/>
      <c r="E131" s="378"/>
      <c r="F131" s="851"/>
      <c r="G131" s="843"/>
      <c r="H131" s="142"/>
      <c r="I131" s="84"/>
      <c r="J131" s="143"/>
      <c r="K131" s="119"/>
      <c r="L131" s="273"/>
      <c r="M131" s="447"/>
      <c r="N131" s="218"/>
      <c r="O131" s="119"/>
      <c r="P131" s="273"/>
      <c r="Q131" s="447"/>
      <c r="R131" s="447"/>
      <c r="S131" s="447"/>
      <c r="T131" s="509"/>
      <c r="U131" s="267"/>
      <c r="V131" s="156">
        <f t="shared" si="41"/>
        <v>0</v>
      </c>
      <c r="W131" s="218"/>
      <c r="X131" s="180"/>
      <c r="Y131" s="284"/>
      <c r="Z131" s="187">
        <f t="shared" si="42"/>
        <v>0</v>
      </c>
      <c r="AA131" s="294"/>
      <c r="AB131" s="510"/>
      <c r="AC131" s="510"/>
      <c r="AD131" s="510"/>
      <c r="AE131" s="510"/>
      <c r="AF131" s="510"/>
      <c r="AG131" s="510"/>
      <c r="AH131" s="510"/>
      <c r="AI131" s="510"/>
      <c r="AJ131" s="510"/>
      <c r="AK131" s="510"/>
      <c r="AL131" s="510"/>
      <c r="AM131" s="510"/>
      <c r="AN131" s="291"/>
    </row>
    <row r="132" spans="2:40" ht="14.1" customHeight="1">
      <c r="B132" s="113"/>
      <c r="C132" s="846"/>
      <c r="D132" s="848"/>
      <c r="E132" s="378"/>
      <c r="F132" s="851"/>
      <c r="G132" s="843"/>
      <c r="H132" s="142"/>
      <c r="I132" s="84"/>
      <c r="J132" s="143"/>
      <c r="K132" s="119"/>
      <c r="L132" s="273"/>
      <c r="M132" s="447"/>
      <c r="N132" s="218"/>
      <c r="O132" s="119"/>
      <c r="P132" s="273"/>
      <c r="Q132" s="447"/>
      <c r="R132" s="447"/>
      <c r="S132" s="447"/>
      <c r="T132" s="509"/>
      <c r="U132" s="267"/>
      <c r="V132" s="156">
        <f t="shared" si="41"/>
        <v>0</v>
      </c>
      <c r="W132" s="218"/>
      <c r="X132" s="180"/>
      <c r="Y132" s="284"/>
      <c r="Z132" s="187">
        <f t="shared" si="42"/>
        <v>0</v>
      </c>
      <c r="AA132" s="294"/>
      <c r="AB132" s="510"/>
      <c r="AC132" s="510"/>
      <c r="AD132" s="510"/>
      <c r="AE132" s="510"/>
      <c r="AF132" s="510"/>
      <c r="AG132" s="510"/>
      <c r="AH132" s="510"/>
      <c r="AI132" s="510"/>
      <c r="AJ132" s="510"/>
      <c r="AK132" s="510"/>
      <c r="AL132" s="510"/>
      <c r="AM132" s="510"/>
      <c r="AN132" s="291"/>
    </row>
    <row r="133" spans="2:40" ht="14.1" customHeight="1">
      <c r="B133" s="113"/>
      <c r="C133" s="846"/>
      <c r="D133" s="848"/>
      <c r="E133" s="378"/>
      <c r="F133" s="851"/>
      <c r="G133" s="843"/>
      <c r="H133" s="142"/>
      <c r="I133" s="84"/>
      <c r="J133" s="143"/>
      <c r="K133" s="119"/>
      <c r="L133" s="273"/>
      <c r="M133" s="447"/>
      <c r="N133" s="218"/>
      <c r="O133" s="119"/>
      <c r="P133" s="273"/>
      <c r="Q133" s="447"/>
      <c r="R133" s="447"/>
      <c r="S133" s="447"/>
      <c r="T133" s="509"/>
      <c r="U133" s="267"/>
      <c r="V133" s="156">
        <f t="shared" si="41"/>
        <v>0</v>
      </c>
      <c r="W133" s="218"/>
      <c r="X133" s="180"/>
      <c r="Y133" s="284"/>
      <c r="Z133" s="187">
        <f t="shared" si="42"/>
        <v>0</v>
      </c>
      <c r="AA133" s="294"/>
      <c r="AB133" s="510"/>
      <c r="AC133" s="510"/>
      <c r="AD133" s="510"/>
      <c r="AE133" s="510"/>
      <c r="AF133" s="510"/>
      <c r="AG133" s="510"/>
      <c r="AH133" s="510"/>
      <c r="AI133" s="510"/>
      <c r="AJ133" s="510"/>
      <c r="AK133" s="510"/>
      <c r="AL133" s="510"/>
      <c r="AM133" s="510"/>
      <c r="AN133" s="291"/>
    </row>
    <row r="134" spans="2:40" ht="14.1" customHeight="1">
      <c r="B134" s="113"/>
      <c r="C134" s="846"/>
      <c r="D134" s="848"/>
      <c r="E134" s="378"/>
      <c r="F134" s="851"/>
      <c r="G134" s="843"/>
      <c r="H134" s="142"/>
      <c r="I134" s="84"/>
      <c r="J134" s="143"/>
      <c r="K134" s="119"/>
      <c r="L134" s="273"/>
      <c r="M134" s="447"/>
      <c r="N134" s="218"/>
      <c r="O134" s="119"/>
      <c r="P134" s="273"/>
      <c r="Q134" s="447"/>
      <c r="R134" s="447"/>
      <c r="S134" s="447"/>
      <c r="T134" s="509"/>
      <c r="U134" s="267"/>
      <c r="V134" s="156">
        <f t="shared" si="41"/>
        <v>0</v>
      </c>
      <c r="W134" s="218"/>
      <c r="X134" s="180"/>
      <c r="Y134" s="284"/>
      <c r="Z134" s="187">
        <f t="shared" si="42"/>
        <v>0</v>
      </c>
      <c r="AA134" s="294"/>
      <c r="AB134" s="510"/>
      <c r="AC134" s="510"/>
      <c r="AD134" s="510"/>
      <c r="AE134" s="510"/>
      <c r="AF134" s="510"/>
      <c r="AG134" s="510"/>
      <c r="AH134" s="510"/>
      <c r="AI134" s="510"/>
      <c r="AJ134" s="510"/>
      <c r="AK134" s="510"/>
      <c r="AL134" s="510"/>
      <c r="AM134" s="510"/>
      <c r="AN134" s="291"/>
    </row>
    <row r="135" spans="2:40" ht="14.1" customHeight="1">
      <c r="B135" s="113"/>
      <c r="C135" s="846"/>
      <c r="D135" s="848"/>
      <c r="E135" s="378"/>
      <c r="F135" s="851"/>
      <c r="G135" s="843"/>
      <c r="H135" s="142"/>
      <c r="I135" s="84"/>
      <c r="J135" s="143"/>
      <c r="K135" s="119"/>
      <c r="L135" s="273"/>
      <c r="M135" s="447"/>
      <c r="N135" s="218"/>
      <c r="O135" s="119"/>
      <c r="P135" s="273"/>
      <c r="Q135" s="447"/>
      <c r="R135" s="447"/>
      <c r="S135" s="447"/>
      <c r="T135" s="509"/>
      <c r="U135" s="267"/>
      <c r="V135" s="156">
        <f t="shared" si="41"/>
        <v>0</v>
      </c>
      <c r="W135" s="218"/>
      <c r="X135" s="180"/>
      <c r="Y135" s="284"/>
      <c r="Z135" s="187">
        <f t="shared" si="42"/>
        <v>0</v>
      </c>
      <c r="AA135" s="294"/>
      <c r="AB135" s="510"/>
      <c r="AC135" s="510"/>
      <c r="AD135" s="510"/>
      <c r="AE135" s="510"/>
      <c r="AF135" s="510"/>
      <c r="AG135" s="510"/>
      <c r="AH135" s="510"/>
      <c r="AI135" s="510"/>
      <c r="AJ135" s="510"/>
      <c r="AK135" s="510"/>
      <c r="AL135" s="510"/>
      <c r="AM135" s="510"/>
      <c r="AN135" s="291"/>
    </row>
    <row r="136" spans="2:40" ht="14.1" customHeight="1">
      <c r="B136" s="113"/>
      <c r="C136" s="846"/>
      <c r="D136" s="848"/>
      <c r="E136" s="378"/>
      <c r="F136" s="852"/>
      <c r="G136" s="844"/>
      <c r="H136" s="142"/>
      <c r="I136" s="162"/>
      <c r="J136" s="143"/>
      <c r="K136" s="119"/>
      <c r="L136" s="273"/>
      <c r="M136" s="163"/>
      <c r="N136" s="218"/>
      <c r="O136" s="119"/>
      <c r="P136" s="273"/>
      <c r="Q136" s="163"/>
      <c r="R136" s="163"/>
      <c r="S136" s="163"/>
      <c r="T136" s="233"/>
      <c r="U136" s="267"/>
      <c r="V136" s="164">
        <f>SUM(V130:V135)</f>
        <v>0</v>
      </c>
      <c r="W136" s="218"/>
      <c r="X136" s="180"/>
      <c r="Y136" s="284"/>
      <c r="Z136" s="164">
        <f>SUM(Z130:Z135)</f>
        <v>0</v>
      </c>
      <c r="AA136" s="294"/>
      <c r="AB136" s="164">
        <f t="shared" ref="AB136:AM136" si="43">SUM(AB130:AB135)</f>
        <v>0</v>
      </c>
      <c r="AC136" s="164">
        <f t="shared" si="43"/>
        <v>0</v>
      </c>
      <c r="AD136" s="164">
        <f t="shared" si="43"/>
        <v>0</v>
      </c>
      <c r="AE136" s="164">
        <f t="shared" si="43"/>
        <v>0</v>
      </c>
      <c r="AF136" s="164">
        <f t="shared" si="43"/>
        <v>0</v>
      </c>
      <c r="AG136" s="164">
        <f t="shared" si="43"/>
        <v>0</v>
      </c>
      <c r="AH136" s="164">
        <f t="shared" si="43"/>
        <v>0</v>
      </c>
      <c r="AI136" s="164">
        <f t="shared" si="43"/>
        <v>0</v>
      </c>
      <c r="AJ136" s="164">
        <f t="shared" si="43"/>
        <v>0</v>
      </c>
      <c r="AK136" s="164">
        <f t="shared" si="43"/>
        <v>0</v>
      </c>
      <c r="AL136" s="164">
        <f t="shared" si="43"/>
        <v>0</v>
      </c>
      <c r="AM136" s="164">
        <f t="shared" si="43"/>
        <v>0</v>
      </c>
      <c r="AN136" s="291"/>
    </row>
    <row r="137" spans="2:40" ht="8.1" customHeight="1">
      <c r="B137" s="113"/>
      <c r="C137" s="846"/>
      <c r="D137" s="848"/>
      <c r="E137" s="378"/>
      <c r="F137" s="228"/>
      <c r="G137" s="114"/>
      <c r="H137" s="142"/>
      <c r="I137" s="114"/>
      <c r="J137" s="143"/>
      <c r="K137" s="119"/>
      <c r="L137" s="273"/>
      <c r="M137" s="228"/>
      <c r="N137" s="218"/>
      <c r="O137" s="119"/>
      <c r="P137" s="273"/>
      <c r="Q137" s="228"/>
      <c r="R137" s="228"/>
      <c r="S137" s="228"/>
      <c r="T137" s="238"/>
      <c r="U137" s="114"/>
      <c r="V137" s="161"/>
      <c r="W137" s="218"/>
      <c r="X137" s="180"/>
      <c r="Y137" s="284"/>
      <c r="Z137" s="286"/>
      <c r="AA137" s="290"/>
      <c r="AB137" s="286"/>
      <c r="AC137" s="286"/>
      <c r="AD137" s="286"/>
      <c r="AE137" s="286"/>
      <c r="AF137" s="286"/>
      <c r="AG137" s="286"/>
      <c r="AH137" s="286"/>
      <c r="AI137" s="286"/>
      <c r="AJ137" s="286"/>
      <c r="AK137" s="286"/>
      <c r="AL137" s="286"/>
      <c r="AM137" s="286"/>
      <c r="AN137" s="291"/>
    </row>
    <row r="138" spans="2:40" ht="14.1" customHeight="1">
      <c r="B138" s="113"/>
      <c r="C138" s="846"/>
      <c r="D138" s="848"/>
      <c r="E138" s="378"/>
      <c r="F138" s="850" t="s">
        <v>194</v>
      </c>
      <c r="G138" s="842"/>
      <c r="H138" s="142"/>
      <c r="I138" s="84"/>
      <c r="J138" s="143"/>
      <c r="K138" s="119"/>
      <c r="L138" s="273"/>
      <c r="M138" s="447"/>
      <c r="N138" s="218"/>
      <c r="O138" s="119"/>
      <c r="P138" s="273"/>
      <c r="Q138" s="447"/>
      <c r="R138" s="447"/>
      <c r="S138" s="447"/>
      <c r="T138" s="509"/>
      <c r="U138" s="267"/>
      <c r="V138" s="156">
        <f t="shared" ref="V138:V143" si="44">+S138*T138</f>
        <v>0</v>
      </c>
      <c r="W138" s="218"/>
      <c r="X138" s="180"/>
      <c r="Y138" s="284"/>
      <c r="Z138" s="187">
        <f t="shared" ref="Z138:Z143" si="45">+SUM(AB138:AM138)</f>
        <v>0</v>
      </c>
      <c r="AA138" s="294"/>
      <c r="AB138" s="510"/>
      <c r="AC138" s="510"/>
      <c r="AD138" s="510"/>
      <c r="AE138" s="510"/>
      <c r="AF138" s="510"/>
      <c r="AG138" s="510"/>
      <c r="AH138" s="510"/>
      <c r="AI138" s="510"/>
      <c r="AJ138" s="510"/>
      <c r="AK138" s="510"/>
      <c r="AL138" s="510"/>
      <c r="AM138" s="510"/>
      <c r="AN138" s="291"/>
    </row>
    <row r="139" spans="2:40" ht="14.1" customHeight="1">
      <c r="B139" s="113"/>
      <c r="C139" s="846"/>
      <c r="D139" s="848"/>
      <c r="E139" s="378"/>
      <c r="F139" s="851"/>
      <c r="G139" s="843"/>
      <c r="H139" s="142"/>
      <c r="I139" s="84"/>
      <c r="J139" s="143"/>
      <c r="K139" s="119"/>
      <c r="L139" s="273"/>
      <c r="M139" s="447"/>
      <c r="N139" s="218"/>
      <c r="O139" s="119"/>
      <c r="P139" s="273"/>
      <c r="Q139" s="447"/>
      <c r="R139" s="447"/>
      <c r="S139" s="447"/>
      <c r="T139" s="509"/>
      <c r="U139" s="267"/>
      <c r="V139" s="156">
        <f t="shared" si="44"/>
        <v>0</v>
      </c>
      <c r="W139" s="218"/>
      <c r="X139" s="180"/>
      <c r="Y139" s="284"/>
      <c r="Z139" s="187">
        <f t="shared" si="45"/>
        <v>0</v>
      </c>
      <c r="AA139" s="294"/>
      <c r="AB139" s="510"/>
      <c r="AC139" s="510"/>
      <c r="AD139" s="510"/>
      <c r="AE139" s="510"/>
      <c r="AF139" s="510"/>
      <c r="AG139" s="510"/>
      <c r="AH139" s="510"/>
      <c r="AI139" s="510"/>
      <c r="AJ139" s="510"/>
      <c r="AK139" s="510"/>
      <c r="AL139" s="510"/>
      <c r="AM139" s="510"/>
      <c r="AN139" s="291"/>
    </row>
    <row r="140" spans="2:40" ht="14.1" customHeight="1">
      <c r="B140" s="113"/>
      <c r="C140" s="846"/>
      <c r="D140" s="848"/>
      <c r="E140" s="378"/>
      <c r="F140" s="851"/>
      <c r="G140" s="843"/>
      <c r="H140" s="142"/>
      <c r="I140" s="84"/>
      <c r="J140" s="143"/>
      <c r="K140" s="119"/>
      <c r="L140" s="273"/>
      <c r="M140" s="447"/>
      <c r="N140" s="218"/>
      <c r="O140" s="119"/>
      <c r="P140" s="273"/>
      <c r="Q140" s="447"/>
      <c r="R140" s="447"/>
      <c r="S140" s="447"/>
      <c r="T140" s="509"/>
      <c r="U140" s="267"/>
      <c r="V140" s="156">
        <f t="shared" si="44"/>
        <v>0</v>
      </c>
      <c r="W140" s="218"/>
      <c r="X140" s="180"/>
      <c r="Y140" s="284"/>
      <c r="Z140" s="187">
        <f t="shared" si="45"/>
        <v>0</v>
      </c>
      <c r="AA140" s="294"/>
      <c r="AB140" s="510"/>
      <c r="AC140" s="510"/>
      <c r="AD140" s="510"/>
      <c r="AE140" s="510"/>
      <c r="AF140" s="510"/>
      <c r="AG140" s="510"/>
      <c r="AH140" s="510"/>
      <c r="AI140" s="510"/>
      <c r="AJ140" s="510"/>
      <c r="AK140" s="510"/>
      <c r="AL140" s="510"/>
      <c r="AM140" s="510"/>
      <c r="AN140" s="291"/>
    </row>
    <row r="141" spans="2:40" ht="14.1" customHeight="1">
      <c r="B141" s="113"/>
      <c r="C141" s="846"/>
      <c r="D141" s="848"/>
      <c r="E141" s="378"/>
      <c r="F141" s="851"/>
      <c r="G141" s="843"/>
      <c r="H141" s="142"/>
      <c r="I141" s="84"/>
      <c r="J141" s="143"/>
      <c r="K141" s="119"/>
      <c r="L141" s="273"/>
      <c r="M141" s="447"/>
      <c r="N141" s="218"/>
      <c r="O141" s="119"/>
      <c r="P141" s="273"/>
      <c r="Q141" s="447"/>
      <c r="R141" s="447"/>
      <c r="S141" s="447"/>
      <c r="T141" s="509"/>
      <c r="U141" s="267"/>
      <c r="V141" s="156">
        <f t="shared" si="44"/>
        <v>0</v>
      </c>
      <c r="W141" s="218"/>
      <c r="X141" s="180"/>
      <c r="Y141" s="284"/>
      <c r="Z141" s="187">
        <f t="shared" si="45"/>
        <v>0</v>
      </c>
      <c r="AA141" s="294"/>
      <c r="AB141" s="510"/>
      <c r="AC141" s="510"/>
      <c r="AD141" s="510"/>
      <c r="AE141" s="510"/>
      <c r="AF141" s="510"/>
      <c r="AG141" s="510"/>
      <c r="AH141" s="510"/>
      <c r="AI141" s="510"/>
      <c r="AJ141" s="510"/>
      <c r="AK141" s="510"/>
      <c r="AL141" s="510"/>
      <c r="AM141" s="510"/>
      <c r="AN141" s="291"/>
    </row>
    <row r="142" spans="2:40" ht="14.1" customHeight="1">
      <c r="B142" s="113"/>
      <c r="C142" s="846"/>
      <c r="D142" s="848"/>
      <c r="E142" s="378"/>
      <c r="F142" s="851"/>
      <c r="G142" s="843"/>
      <c r="H142" s="142"/>
      <c r="I142" s="84"/>
      <c r="J142" s="143"/>
      <c r="K142" s="119"/>
      <c r="L142" s="273"/>
      <c r="M142" s="447"/>
      <c r="N142" s="218"/>
      <c r="O142" s="119"/>
      <c r="P142" s="273"/>
      <c r="Q142" s="447"/>
      <c r="R142" s="447"/>
      <c r="S142" s="447"/>
      <c r="T142" s="509"/>
      <c r="U142" s="267"/>
      <c r="V142" s="156">
        <f t="shared" si="44"/>
        <v>0</v>
      </c>
      <c r="W142" s="218"/>
      <c r="X142" s="180"/>
      <c r="Y142" s="284"/>
      <c r="Z142" s="187">
        <f t="shared" si="45"/>
        <v>0</v>
      </c>
      <c r="AA142" s="294"/>
      <c r="AB142" s="510"/>
      <c r="AC142" s="510"/>
      <c r="AD142" s="510"/>
      <c r="AE142" s="510"/>
      <c r="AF142" s="510"/>
      <c r="AG142" s="510"/>
      <c r="AH142" s="510"/>
      <c r="AI142" s="510"/>
      <c r="AJ142" s="510"/>
      <c r="AK142" s="510"/>
      <c r="AL142" s="510"/>
      <c r="AM142" s="510"/>
      <c r="AN142" s="291"/>
    </row>
    <row r="143" spans="2:40" ht="14.1" customHeight="1">
      <c r="B143" s="113"/>
      <c r="C143" s="846"/>
      <c r="D143" s="848"/>
      <c r="E143" s="378"/>
      <c r="F143" s="851"/>
      <c r="G143" s="843"/>
      <c r="H143" s="142"/>
      <c r="I143" s="84"/>
      <c r="J143" s="143"/>
      <c r="K143" s="119"/>
      <c r="L143" s="273"/>
      <c r="M143" s="447"/>
      <c r="N143" s="218"/>
      <c r="O143" s="119"/>
      <c r="P143" s="273"/>
      <c r="Q143" s="447"/>
      <c r="R143" s="447"/>
      <c r="S143" s="447"/>
      <c r="T143" s="509"/>
      <c r="U143" s="267"/>
      <c r="V143" s="156">
        <f t="shared" si="44"/>
        <v>0</v>
      </c>
      <c r="W143" s="218"/>
      <c r="X143" s="180"/>
      <c r="Y143" s="284"/>
      <c r="Z143" s="187">
        <f t="shared" si="45"/>
        <v>0</v>
      </c>
      <c r="AA143" s="294"/>
      <c r="AB143" s="510"/>
      <c r="AC143" s="510"/>
      <c r="AD143" s="510"/>
      <c r="AE143" s="510"/>
      <c r="AF143" s="510"/>
      <c r="AG143" s="510"/>
      <c r="AH143" s="510"/>
      <c r="AI143" s="510"/>
      <c r="AJ143" s="510"/>
      <c r="AK143" s="510"/>
      <c r="AL143" s="510"/>
      <c r="AM143" s="510"/>
      <c r="AN143" s="291"/>
    </row>
    <row r="144" spans="2:40" ht="14.1" customHeight="1">
      <c r="B144" s="113"/>
      <c r="C144" s="846"/>
      <c r="D144" s="848"/>
      <c r="E144" s="378"/>
      <c r="F144" s="852"/>
      <c r="G144" s="844"/>
      <c r="H144" s="142"/>
      <c r="I144" s="162"/>
      <c r="J144" s="143"/>
      <c r="K144" s="119"/>
      <c r="L144" s="273"/>
      <c r="M144" s="163"/>
      <c r="N144" s="218"/>
      <c r="O144" s="119"/>
      <c r="P144" s="273"/>
      <c r="Q144" s="163"/>
      <c r="R144" s="163"/>
      <c r="S144" s="163"/>
      <c r="T144" s="233"/>
      <c r="U144" s="267"/>
      <c r="V144" s="164">
        <f>SUM(V138:V143)</f>
        <v>0</v>
      </c>
      <c r="W144" s="218"/>
      <c r="X144" s="180"/>
      <c r="Y144" s="284"/>
      <c r="Z144" s="164">
        <f>SUM(Z138:Z143)</f>
        <v>0</v>
      </c>
      <c r="AA144" s="294"/>
      <c r="AB144" s="164">
        <f t="shared" ref="AB144:AM144" si="46">SUM(AB138:AB143)</f>
        <v>0</v>
      </c>
      <c r="AC144" s="164">
        <f t="shared" si="46"/>
        <v>0</v>
      </c>
      <c r="AD144" s="164">
        <f t="shared" si="46"/>
        <v>0</v>
      </c>
      <c r="AE144" s="164">
        <f t="shared" si="46"/>
        <v>0</v>
      </c>
      <c r="AF144" s="164">
        <f t="shared" si="46"/>
        <v>0</v>
      </c>
      <c r="AG144" s="164">
        <f t="shared" si="46"/>
        <v>0</v>
      </c>
      <c r="AH144" s="164">
        <f t="shared" si="46"/>
        <v>0</v>
      </c>
      <c r="AI144" s="164">
        <f t="shared" si="46"/>
        <v>0</v>
      </c>
      <c r="AJ144" s="164">
        <f t="shared" si="46"/>
        <v>0</v>
      </c>
      <c r="AK144" s="164">
        <f t="shared" si="46"/>
        <v>0</v>
      </c>
      <c r="AL144" s="164">
        <f t="shared" si="46"/>
        <v>0</v>
      </c>
      <c r="AM144" s="164">
        <f t="shared" si="46"/>
        <v>0</v>
      </c>
      <c r="AN144" s="291"/>
    </row>
    <row r="145" spans="2:40" ht="8.1" customHeight="1">
      <c r="B145" s="113"/>
      <c r="C145" s="846"/>
      <c r="D145" s="848"/>
      <c r="E145" s="378"/>
      <c r="F145" s="228"/>
      <c r="G145" s="114"/>
      <c r="H145" s="142"/>
      <c r="I145" s="114"/>
      <c r="J145" s="143"/>
      <c r="K145" s="119"/>
      <c r="L145" s="273"/>
      <c r="M145" s="228"/>
      <c r="N145" s="218"/>
      <c r="O145" s="119"/>
      <c r="P145" s="273"/>
      <c r="Q145" s="228"/>
      <c r="R145" s="228"/>
      <c r="S145" s="228"/>
      <c r="T145" s="238"/>
      <c r="U145" s="114"/>
      <c r="V145" s="161"/>
      <c r="W145" s="218"/>
      <c r="X145" s="180"/>
      <c r="Y145" s="284"/>
      <c r="Z145" s="286"/>
      <c r="AA145" s="290"/>
      <c r="AB145" s="286"/>
      <c r="AC145" s="286"/>
      <c r="AD145" s="286"/>
      <c r="AE145" s="286"/>
      <c r="AF145" s="286"/>
      <c r="AG145" s="286"/>
      <c r="AH145" s="286"/>
      <c r="AI145" s="286"/>
      <c r="AJ145" s="286"/>
      <c r="AK145" s="286"/>
      <c r="AL145" s="286"/>
      <c r="AM145" s="286"/>
      <c r="AN145" s="291"/>
    </row>
    <row r="146" spans="2:40" ht="14.1" customHeight="1">
      <c r="B146" s="113"/>
      <c r="C146" s="846"/>
      <c r="D146" s="848"/>
      <c r="E146" s="378"/>
      <c r="F146" s="850" t="s">
        <v>195</v>
      </c>
      <c r="G146" s="842"/>
      <c r="H146" s="142"/>
      <c r="I146" s="84"/>
      <c r="J146" s="143"/>
      <c r="K146" s="119"/>
      <c r="L146" s="273"/>
      <c r="M146" s="447"/>
      <c r="N146" s="218"/>
      <c r="O146" s="119"/>
      <c r="P146" s="273"/>
      <c r="Q146" s="447"/>
      <c r="R146" s="447"/>
      <c r="S146" s="447"/>
      <c r="T146" s="509"/>
      <c r="U146" s="267"/>
      <c r="V146" s="156">
        <f t="shared" ref="V146:V151" si="47">+S146*T146</f>
        <v>0</v>
      </c>
      <c r="W146" s="218"/>
      <c r="X146" s="180"/>
      <c r="Y146" s="284"/>
      <c r="Z146" s="187">
        <f t="shared" ref="Z146:Z151" si="48">+SUM(AB146:AM146)</f>
        <v>0</v>
      </c>
      <c r="AA146" s="294"/>
      <c r="AB146" s="510"/>
      <c r="AC146" s="510"/>
      <c r="AD146" s="510"/>
      <c r="AE146" s="510"/>
      <c r="AF146" s="510"/>
      <c r="AG146" s="510"/>
      <c r="AH146" s="510"/>
      <c r="AI146" s="510"/>
      <c r="AJ146" s="510"/>
      <c r="AK146" s="510"/>
      <c r="AL146" s="510"/>
      <c r="AM146" s="510"/>
      <c r="AN146" s="291"/>
    </row>
    <row r="147" spans="2:40" ht="14.1" customHeight="1">
      <c r="B147" s="113"/>
      <c r="C147" s="846"/>
      <c r="D147" s="848"/>
      <c r="E147" s="378"/>
      <c r="F147" s="851"/>
      <c r="G147" s="843"/>
      <c r="H147" s="142"/>
      <c r="I147" s="84"/>
      <c r="J147" s="143"/>
      <c r="K147" s="119"/>
      <c r="L147" s="273"/>
      <c r="M147" s="447"/>
      <c r="N147" s="218"/>
      <c r="O147" s="119"/>
      <c r="P147" s="273"/>
      <c r="Q147" s="447"/>
      <c r="R147" s="447"/>
      <c r="S147" s="447"/>
      <c r="T147" s="509"/>
      <c r="U147" s="267"/>
      <c r="V147" s="156">
        <f t="shared" si="47"/>
        <v>0</v>
      </c>
      <c r="W147" s="218"/>
      <c r="X147" s="180"/>
      <c r="Y147" s="284"/>
      <c r="Z147" s="187">
        <f t="shared" si="48"/>
        <v>0</v>
      </c>
      <c r="AA147" s="294"/>
      <c r="AB147" s="510"/>
      <c r="AC147" s="510"/>
      <c r="AD147" s="510"/>
      <c r="AE147" s="510"/>
      <c r="AF147" s="510"/>
      <c r="AG147" s="510"/>
      <c r="AH147" s="510"/>
      <c r="AI147" s="510"/>
      <c r="AJ147" s="510"/>
      <c r="AK147" s="510"/>
      <c r="AL147" s="510"/>
      <c r="AM147" s="510"/>
      <c r="AN147" s="291"/>
    </row>
    <row r="148" spans="2:40" ht="14.1" customHeight="1">
      <c r="B148" s="113"/>
      <c r="C148" s="846"/>
      <c r="D148" s="848"/>
      <c r="E148" s="378"/>
      <c r="F148" s="851"/>
      <c r="G148" s="843"/>
      <c r="H148" s="142"/>
      <c r="I148" s="84"/>
      <c r="J148" s="143"/>
      <c r="K148" s="119"/>
      <c r="L148" s="273"/>
      <c r="M148" s="447"/>
      <c r="N148" s="218"/>
      <c r="O148" s="119"/>
      <c r="P148" s="273"/>
      <c r="Q148" s="447"/>
      <c r="R148" s="447"/>
      <c r="S148" s="447"/>
      <c r="T148" s="509"/>
      <c r="U148" s="267"/>
      <c r="V148" s="156">
        <f t="shared" si="47"/>
        <v>0</v>
      </c>
      <c r="W148" s="218"/>
      <c r="X148" s="180"/>
      <c r="Y148" s="284"/>
      <c r="Z148" s="187">
        <f t="shared" si="48"/>
        <v>0</v>
      </c>
      <c r="AA148" s="294"/>
      <c r="AB148" s="510"/>
      <c r="AC148" s="510"/>
      <c r="AD148" s="510"/>
      <c r="AE148" s="510"/>
      <c r="AF148" s="510"/>
      <c r="AG148" s="510"/>
      <c r="AH148" s="510"/>
      <c r="AI148" s="510"/>
      <c r="AJ148" s="510"/>
      <c r="AK148" s="510"/>
      <c r="AL148" s="510"/>
      <c r="AM148" s="510"/>
      <c r="AN148" s="291"/>
    </row>
    <row r="149" spans="2:40" ht="14.1" customHeight="1">
      <c r="B149" s="113"/>
      <c r="C149" s="846"/>
      <c r="D149" s="848"/>
      <c r="E149" s="378"/>
      <c r="F149" s="851"/>
      <c r="G149" s="843"/>
      <c r="H149" s="142"/>
      <c r="I149" s="84"/>
      <c r="J149" s="143"/>
      <c r="K149" s="119"/>
      <c r="L149" s="273"/>
      <c r="M149" s="447"/>
      <c r="N149" s="218"/>
      <c r="O149" s="119"/>
      <c r="P149" s="273"/>
      <c r="Q149" s="447"/>
      <c r="R149" s="447"/>
      <c r="S149" s="447"/>
      <c r="T149" s="509"/>
      <c r="U149" s="267"/>
      <c r="V149" s="156">
        <f t="shared" si="47"/>
        <v>0</v>
      </c>
      <c r="W149" s="218"/>
      <c r="X149" s="180"/>
      <c r="Y149" s="284"/>
      <c r="Z149" s="187">
        <f t="shared" si="48"/>
        <v>0</v>
      </c>
      <c r="AA149" s="294"/>
      <c r="AB149" s="510"/>
      <c r="AC149" s="510"/>
      <c r="AD149" s="510"/>
      <c r="AE149" s="510"/>
      <c r="AF149" s="510"/>
      <c r="AG149" s="510"/>
      <c r="AH149" s="510"/>
      <c r="AI149" s="510"/>
      <c r="AJ149" s="510"/>
      <c r="AK149" s="510"/>
      <c r="AL149" s="510"/>
      <c r="AM149" s="510"/>
      <c r="AN149" s="291"/>
    </row>
    <row r="150" spans="2:40" ht="14.1" customHeight="1">
      <c r="B150" s="113"/>
      <c r="C150" s="846"/>
      <c r="D150" s="848"/>
      <c r="E150" s="378"/>
      <c r="F150" s="851"/>
      <c r="G150" s="843"/>
      <c r="H150" s="142"/>
      <c r="I150" s="84"/>
      <c r="J150" s="143"/>
      <c r="K150" s="119"/>
      <c r="L150" s="273"/>
      <c r="M150" s="447"/>
      <c r="N150" s="218"/>
      <c r="O150" s="119"/>
      <c r="P150" s="273"/>
      <c r="Q150" s="447"/>
      <c r="R150" s="447"/>
      <c r="S150" s="447"/>
      <c r="T150" s="509"/>
      <c r="U150" s="267"/>
      <c r="V150" s="156">
        <f t="shared" si="47"/>
        <v>0</v>
      </c>
      <c r="W150" s="218"/>
      <c r="X150" s="180"/>
      <c r="Y150" s="284"/>
      <c r="Z150" s="187">
        <f t="shared" si="48"/>
        <v>0</v>
      </c>
      <c r="AA150" s="294"/>
      <c r="AB150" s="510"/>
      <c r="AC150" s="510"/>
      <c r="AD150" s="510"/>
      <c r="AE150" s="510"/>
      <c r="AF150" s="510"/>
      <c r="AG150" s="510"/>
      <c r="AH150" s="510"/>
      <c r="AI150" s="510"/>
      <c r="AJ150" s="510"/>
      <c r="AK150" s="510"/>
      <c r="AL150" s="510"/>
      <c r="AM150" s="510"/>
      <c r="AN150" s="291"/>
    </row>
    <row r="151" spans="2:40" ht="14.1" customHeight="1">
      <c r="B151" s="113"/>
      <c r="C151" s="846"/>
      <c r="D151" s="848"/>
      <c r="E151" s="378"/>
      <c r="F151" s="851"/>
      <c r="G151" s="843"/>
      <c r="H151" s="142"/>
      <c r="I151" s="84"/>
      <c r="J151" s="143"/>
      <c r="K151" s="119"/>
      <c r="L151" s="273"/>
      <c r="M151" s="447"/>
      <c r="N151" s="218"/>
      <c r="O151" s="119"/>
      <c r="P151" s="273"/>
      <c r="Q151" s="447"/>
      <c r="R151" s="447"/>
      <c r="S151" s="447"/>
      <c r="T151" s="509"/>
      <c r="U151" s="267"/>
      <c r="V151" s="156">
        <f t="shared" si="47"/>
        <v>0</v>
      </c>
      <c r="W151" s="218"/>
      <c r="X151" s="180"/>
      <c r="Y151" s="284"/>
      <c r="Z151" s="187">
        <f t="shared" si="48"/>
        <v>0</v>
      </c>
      <c r="AA151" s="294"/>
      <c r="AB151" s="510"/>
      <c r="AC151" s="510"/>
      <c r="AD151" s="510"/>
      <c r="AE151" s="510"/>
      <c r="AF151" s="510"/>
      <c r="AG151" s="510"/>
      <c r="AH151" s="510"/>
      <c r="AI151" s="510"/>
      <c r="AJ151" s="510"/>
      <c r="AK151" s="510"/>
      <c r="AL151" s="510"/>
      <c r="AM151" s="510"/>
      <c r="AN151" s="291"/>
    </row>
    <row r="152" spans="2:40" ht="14.1" customHeight="1">
      <c r="B152" s="113"/>
      <c r="C152" s="846"/>
      <c r="D152" s="848"/>
      <c r="E152" s="378"/>
      <c r="F152" s="852"/>
      <c r="G152" s="844"/>
      <c r="H152" s="142"/>
      <c r="I152" s="162"/>
      <c r="J152" s="143"/>
      <c r="K152" s="119"/>
      <c r="L152" s="273"/>
      <c r="M152" s="163"/>
      <c r="N152" s="218"/>
      <c r="O152" s="119"/>
      <c r="P152" s="273"/>
      <c r="Q152" s="163"/>
      <c r="R152" s="163"/>
      <c r="S152" s="163"/>
      <c r="T152" s="233"/>
      <c r="U152" s="267"/>
      <c r="V152" s="164">
        <f>SUM(V146:V151)</f>
        <v>0</v>
      </c>
      <c r="W152" s="218"/>
      <c r="X152" s="180"/>
      <c r="Y152" s="284"/>
      <c r="Z152" s="164">
        <f>SUM(Z146:Z151)</f>
        <v>0</v>
      </c>
      <c r="AA152" s="294"/>
      <c r="AB152" s="164">
        <f t="shared" ref="AB152:AM152" si="49">SUM(AB146:AB151)</f>
        <v>0</v>
      </c>
      <c r="AC152" s="164">
        <f t="shared" si="49"/>
        <v>0</v>
      </c>
      <c r="AD152" s="164">
        <f t="shared" si="49"/>
        <v>0</v>
      </c>
      <c r="AE152" s="164">
        <f t="shared" si="49"/>
        <v>0</v>
      </c>
      <c r="AF152" s="164">
        <f t="shared" si="49"/>
        <v>0</v>
      </c>
      <c r="AG152" s="164">
        <f t="shared" si="49"/>
        <v>0</v>
      </c>
      <c r="AH152" s="164">
        <f t="shared" si="49"/>
        <v>0</v>
      </c>
      <c r="AI152" s="164">
        <f t="shared" si="49"/>
        <v>0</v>
      </c>
      <c r="AJ152" s="164">
        <f t="shared" si="49"/>
        <v>0</v>
      </c>
      <c r="AK152" s="164">
        <f t="shared" si="49"/>
        <v>0</v>
      </c>
      <c r="AL152" s="164">
        <f t="shared" si="49"/>
        <v>0</v>
      </c>
      <c r="AM152" s="164">
        <f t="shared" si="49"/>
        <v>0</v>
      </c>
      <c r="AN152" s="291"/>
    </row>
    <row r="153" spans="2:40" ht="8.1" customHeight="1">
      <c r="B153" s="113"/>
      <c r="C153" s="846"/>
      <c r="D153" s="848"/>
      <c r="E153" s="378"/>
      <c r="F153" s="228"/>
      <c r="G153" s="114"/>
      <c r="H153" s="142"/>
      <c r="I153" s="114"/>
      <c r="J153" s="143"/>
      <c r="K153" s="119"/>
      <c r="L153" s="273"/>
      <c r="M153" s="228"/>
      <c r="N153" s="218"/>
      <c r="O153" s="119"/>
      <c r="P153" s="273"/>
      <c r="Q153" s="228"/>
      <c r="R153" s="228"/>
      <c r="S153" s="228"/>
      <c r="T153" s="238"/>
      <c r="U153" s="114"/>
      <c r="V153" s="161"/>
      <c r="W153" s="218"/>
      <c r="X153" s="180"/>
      <c r="Y153" s="284"/>
      <c r="Z153" s="286"/>
      <c r="AA153" s="290"/>
      <c r="AB153" s="286"/>
      <c r="AC153" s="286"/>
      <c r="AD153" s="286"/>
      <c r="AE153" s="286"/>
      <c r="AF153" s="286"/>
      <c r="AG153" s="286"/>
      <c r="AH153" s="286"/>
      <c r="AI153" s="286"/>
      <c r="AJ153" s="286"/>
      <c r="AK153" s="286"/>
      <c r="AL153" s="286"/>
      <c r="AM153" s="286"/>
      <c r="AN153" s="291"/>
    </row>
    <row r="154" spans="2:40" ht="14.1" customHeight="1">
      <c r="B154" s="113"/>
      <c r="C154" s="846"/>
      <c r="D154" s="848"/>
      <c r="E154" s="378"/>
      <c r="F154" s="850" t="s">
        <v>196</v>
      </c>
      <c r="G154" s="842"/>
      <c r="H154" s="142"/>
      <c r="I154" s="84"/>
      <c r="J154" s="143"/>
      <c r="K154" s="119"/>
      <c r="L154" s="273"/>
      <c r="M154" s="447"/>
      <c r="N154" s="218"/>
      <c r="O154" s="119"/>
      <c r="P154" s="273"/>
      <c r="Q154" s="447"/>
      <c r="R154" s="447"/>
      <c r="S154" s="447"/>
      <c r="T154" s="509"/>
      <c r="U154" s="267"/>
      <c r="V154" s="156">
        <f t="shared" ref="V154:V159" si="50">+S154*T154</f>
        <v>0</v>
      </c>
      <c r="W154" s="218"/>
      <c r="X154" s="180"/>
      <c r="Y154" s="284"/>
      <c r="Z154" s="187">
        <f t="shared" ref="Z154:Z159" si="51">+SUM(AB154:AM154)</f>
        <v>0</v>
      </c>
      <c r="AA154" s="294"/>
      <c r="AB154" s="510"/>
      <c r="AC154" s="510"/>
      <c r="AD154" s="510"/>
      <c r="AE154" s="510"/>
      <c r="AF154" s="510"/>
      <c r="AG154" s="510"/>
      <c r="AH154" s="510"/>
      <c r="AI154" s="510"/>
      <c r="AJ154" s="510"/>
      <c r="AK154" s="510"/>
      <c r="AL154" s="510"/>
      <c r="AM154" s="510"/>
      <c r="AN154" s="291"/>
    </row>
    <row r="155" spans="2:40" ht="14.1" customHeight="1">
      <c r="B155" s="113"/>
      <c r="C155" s="846"/>
      <c r="D155" s="848"/>
      <c r="E155" s="378"/>
      <c r="F155" s="851"/>
      <c r="G155" s="843"/>
      <c r="H155" s="142"/>
      <c r="I155" s="84"/>
      <c r="J155" s="143"/>
      <c r="K155" s="119"/>
      <c r="L155" s="273"/>
      <c r="M155" s="447"/>
      <c r="N155" s="218"/>
      <c r="O155" s="119"/>
      <c r="P155" s="273"/>
      <c r="Q155" s="447"/>
      <c r="R155" s="447"/>
      <c r="S155" s="447"/>
      <c r="T155" s="509"/>
      <c r="U155" s="267"/>
      <c r="V155" s="156">
        <f t="shared" si="50"/>
        <v>0</v>
      </c>
      <c r="W155" s="218"/>
      <c r="X155" s="180"/>
      <c r="Y155" s="284"/>
      <c r="Z155" s="187">
        <f t="shared" si="51"/>
        <v>0</v>
      </c>
      <c r="AA155" s="294"/>
      <c r="AB155" s="510"/>
      <c r="AC155" s="510"/>
      <c r="AD155" s="510"/>
      <c r="AE155" s="510"/>
      <c r="AF155" s="510"/>
      <c r="AG155" s="510"/>
      <c r="AH155" s="510"/>
      <c r="AI155" s="510"/>
      <c r="AJ155" s="510"/>
      <c r="AK155" s="510"/>
      <c r="AL155" s="510"/>
      <c r="AM155" s="510"/>
      <c r="AN155" s="291"/>
    </row>
    <row r="156" spans="2:40" ht="14.1" customHeight="1">
      <c r="B156" s="113"/>
      <c r="C156" s="846"/>
      <c r="D156" s="848"/>
      <c r="E156" s="378"/>
      <c r="F156" s="851"/>
      <c r="G156" s="843"/>
      <c r="H156" s="142"/>
      <c r="I156" s="84"/>
      <c r="J156" s="143"/>
      <c r="K156" s="119"/>
      <c r="L156" s="273"/>
      <c r="M156" s="447"/>
      <c r="N156" s="218"/>
      <c r="O156" s="119"/>
      <c r="P156" s="273"/>
      <c r="Q156" s="447"/>
      <c r="R156" s="447"/>
      <c r="S156" s="447"/>
      <c r="T156" s="509"/>
      <c r="U156" s="267"/>
      <c r="V156" s="156">
        <f t="shared" si="50"/>
        <v>0</v>
      </c>
      <c r="W156" s="218"/>
      <c r="X156" s="180"/>
      <c r="Y156" s="284"/>
      <c r="Z156" s="187">
        <f t="shared" si="51"/>
        <v>0</v>
      </c>
      <c r="AA156" s="294"/>
      <c r="AB156" s="510"/>
      <c r="AC156" s="510"/>
      <c r="AD156" s="510"/>
      <c r="AE156" s="510"/>
      <c r="AF156" s="510"/>
      <c r="AG156" s="510"/>
      <c r="AH156" s="510"/>
      <c r="AI156" s="510"/>
      <c r="AJ156" s="510"/>
      <c r="AK156" s="510"/>
      <c r="AL156" s="510"/>
      <c r="AM156" s="510"/>
      <c r="AN156" s="291"/>
    </row>
    <row r="157" spans="2:40" ht="14.1" customHeight="1">
      <c r="B157" s="113"/>
      <c r="C157" s="846"/>
      <c r="D157" s="848"/>
      <c r="E157" s="378"/>
      <c r="F157" s="851"/>
      <c r="G157" s="843"/>
      <c r="H157" s="142"/>
      <c r="I157" s="84"/>
      <c r="J157" s="143"/>
      <c r="K157" s="119"/>
      <c r="L157" s="273"/>
      <c r="M157" s="447"/>
      <c r="N157" s="218"/>
      <c r="O157" s="119"/>
      <c r="P157" s="273"/>
      <c r="Q157" s="447"/>
      <c r="R157" s="447"/>
      <c r="S157" s="447"/>
      <c r="T157" s="509"/>
      <c r="U157" s="267"/>
      <c r="V157" s="156">
        <f t="shared" si="50"/>
        <v>0</v>
      </c>
      <c r="W157" s="218"/>
      <c r="X157" s="180"/>
      <c r="Y157" s="284"/>
      <c r="Z157" s="187">
        <f t="shared" si="51"/>
        <v>0</v>
      </c>
      <c r="AA157" s="294"/>
      <c r="AB157" s="510"/>
      <c r="AC157" s="510"/>
      <c r="AD157" s="510"/>
      <c r="AE157" s="510"/>
      <c r="AF157" s="510"/>
      <c r="AG157" s="510"/>
      <c r="AH157" s="510"/>
      <c r="AI157" s="510"/>
      <c r="AJ157" s="510"/>
      <c r="AK157" s="510"/>
      <c r="AL157" s="510"/>
      <c r="AM157" s="510"/>
      <c r="AN157" s="291"/>
    </row>
    <row r="158" spans="2:40" ht="14.1" customHeight="1">
      <c r="B158" s="113"/>
      <c r="C158" s="846"/>
      <c r="D158" s="848"/>
      <c r="E158" s="378"/>
      <c r="F158" s="851"/>
      <c r="G158" s="843"/>
      <c r="H158" s="142"/>
      <c r="I158" s="84"/>
      <c r="J158" s="143"/>
      <c r="K158" s="119"/>
      <c r="L158" s="273"/>
      <c r="M158" s="447"/>
      <c r="N158" s="218"/>
      <c r="O158" s="119"/>
      <c r="P158" s="273"/>
      <c r="Q158" s="447"/>
      <c r="R158" s="447"/>
      <c r="S158" s="447"/>
      <c r="T158" s="509"/>
      <c r="U158" s="267"/>
      <c r="V158" s="156">
        <f t="shared" si="50"/>
        <v>0</v>
      </c>
      <c r="W158" s="218"/>
      <c r="X158" s="180"/>
      <c r="Y158" s="284"/>
      <c r="Z158" s="187">
        <f t="shared" si="51"/>
        <v>0</v>
      </c>
      <c r="AA158" s="294"/>
      <c r="AB158" s="510"/>
      <c r="AC158" s="510"/>
      <c r="AD158" s="510"/>
      <c r="AE158" s="510"/>
      <c r="AF158" s="510"/>
      <c r="AG158" s="510"/>
      <c r="AH158" s="510"/>
      <c r="AI158" s="510"/>
      <c r="AJ158" s="510"/>
      <c r="AK158" s="510"/>
      <c r="AL158" s="510"/>
      <c r="AM158" s="510"/>
      <c r="AN158" s="291"/>
    </row>
    <row r="159" spans="2:40" ht="14.1" customHeight="1">
      <c r="B159" s="113"/>
      <c r="C159" s="846"/>
      <c r="D159" s="848"/>
      <c r="E159" s="378"/>
      <c r="F159" s="851"/>
      <c r="G159" s="843"/>
      <c r="H159" s="142"/>
      <c r="I159" s="84"/>
      <c r="J159" s="143"/>
      <c r="K159" s="119"/>
      <c r="L159" s="273"/>
      <c r="M159" s="447"/>
      <c r="N159" s="218"/>
      <c r="O159" s="119"/>
      <c r="P159" s="273"/>
      <c r="Q159" s="447"/>
      <c r="R159" s="447"/>
      <c r="S159" s="447"/>
      <c r="T159" s="509"/>
      <c r="U159" s="267"/>
      <c r="V159" s="156">
        <f t="shared" si="50"/>
        <v>0</v>
      </c>
      <c r="W159" s="218"/>
      <c r="X159" s="180"/>
      <c r="Y159" s="284"/>
      <c r="Z159" s="187">
        <f t="shared" si="51"/>
        <v>0</v>
      </c>
      <c r="AA159" s="294"/>
      <c r="AB159" s="510"/>
      <c r="AC159" s="510"/>
      <c r="AD159" s="510"/>
      <c r="AE159" s="510"/>
      <c r="AF159" s="510"/>
      <c r="AG159" s="510"/>
      <c r="AH159" s="510"/>
      <c r="AI159" s="510"/>
      <c r="AJ159" s="510"/>
      <c r="AK159" s="510"/>
      <c r="AL159" s="510"/>
      <c r="AM159" s="510"/>
      <c r="AN159" s="291"/>
    </row>
    <row r="160" spans="2:40" ht="14.1" customHeight="1">
      <c r="B160" s="113"/>
      <c r="C160" s="846"/>
      <c r="D160" s="848"/>
      <c r="E160" s="378"/>
      <c r="F160" s="852"/>
      <c r="G160" s="844"/>
      <c r="H160" s="142"/>
      <c r="I160" s="162"/>
      <c r="J160" s="143"/>
      <c r="K160" s="119"/>
      <c r="L160" s="273"/>
      <c r="M160" s="163"/>
      <c r="N160" s="218"/>
      <c r="O160" s="119"/>
      <c r="P160" s="273"/>
      <c r="Q160" s="163"/>
      <c r="R160" s="163"/>
      <c r="S160" s="163"/>
      <c r="T160" s="233"/>
      <c r="U160" s="267"/>
      <c r="V160" s="164">
        <f>SUM(V154:V159)</f>
        <v>0</v>
      </c>
      <c r="W160" s="218"/>
      <c r="X160" s="180"/>
      <c r="Y160" s="284"/>
      <c r="Z160" s="164">
        <f>SUM(Z154:Z159)</f>
        <v>0</v>
      </c>
      <c r="AA160" s="294"/>
      <c r="AB160" s="164">
        <f t="shared" ref="AB160:AM160" si="52">SUM(AB154:AB159)</f>
        <v>0</v>
      </c>
      <c r="AC160" s="164">
        <f t="shared" si="52"/>
        <v>0</v>
      </c>
      <c r="AD160" s="164">
        <f t="shared" si="52"/>
        <v>0</v>
      </c>
      <c r="AE160" s="164">
        <f t="shared" si="52"/>
        <v>0</v>
      </c>
      <c r="AF160" s="164">
        <f t="shared" si="52"/>
        <v>0</v>
      </c>
      <c r="AG160" s="164">
        <f t="shared" si="52"/>
        <v>0</v>
      </c>
      <c r="AH160" s="164">
        <f t="shared" si="52"/>
        <v>0</v>
      </c>
      <c r="AI160" s="164">
        <f t="shared" si="52"/>
        <v>0</v>
      </c>
      <c r="AJ160" s="164">
        <f t="shared" si="52"/>
        <v>0</v>
      </c>
      <c r="AK160" s="164">
        <f t="shared" si="52"/>
        <v>0</v>
      </c>
      <c r="AL160" s="164">
        <f t="shared" si="52"/>
        <v>0</v>
      </c>
      <c r="AM160" s="164">
        <f t="shared" si="52"/>
        <v>0</v>
      </c>
      <c r="AN160" s="291"/>
    </row>
    <row r="161" spans="2:40" ht="8.1" customHeight="1">
      <c r="B161" s="113"/>
      <c r="C161" s="846"/>
      <c r="D161" s="848"/>
      <c r="E161" s="378"/>
      <c r="F161" s="228"/>
      <c r="G161" s="114"/>
      <c r="H161" s="142"/>
      <c r="I161" s="114"/>
      <c r="J161" s="143"/>
      <c r="K161" s="119"/>
      <c r="L161" s="273"/>
      <c r="M161" s="228"/>
      <c r="N161" s="218"/>
      <c r="O161" s="119"/>
      <c r="P161" s="273"/>
      <c r="Q161" s="228"/>
      <c r="R161" s="228"/>
      <c r="S161" s="228"/>
      <c r="T161" s="238"/>
      <c r="U161" s="114"/>
      <c r="V161" s="161"/>
      <c r="W161" s="218"/>
      <c r="X161" s="180"/>
      <c r="Y161" s="284"/>
      <c r="Z161" s="286"/>
      <c r="AA161" s="290"/>
      <c r="AB161" s="286"/>
      <c r="AC161" s="286"/>
      <c r="AD161" s="286"/>
      <c r="AE161" s="286"/>
      <c r="AF161" s="286"/>
      <c r="AG161" s="286"/>
      <c r="AH161" s="286"/>
      <c r="AI161" s="286"/>
      <c r="AJ161" s="286"/>
      <c r="AK161" s="286"/>
      <c r="AL161" s="286"/>
      <c r="AM161" s="286"/>
      <c r="AN161" s="291"/>
    </row>
    <row r="162" spans="2:40" ht="14.1" customHeight="1">
      <c r="B162" s="113"/>
      <c r="C162" s="846"/>
      <c r="D162" s="848"/>
      <c r="E162" s="378"/>
      <c r="F162" s="850" t="s">
        <v>197</v>
      </c>
      <c r="G162" s="842"/>
      <c r="H162" s="142"/>
      <c r="I162" s="84"/>
      <c r="J162" s="143"/>
      <c r="K162" s="119"/>
      <c r="L162" s="273"/>
      <c r="M162" s="447"/>
      <c r="N162" s="218"/>
      <c r="O162" s="119"/>
      <c r="P162" s="273"/>
      <c r="Q162" s="447"/>
      <c r="R162" s="447"/>
      <c r="S162" s="447"/>
      <c r="T162" s="509"/>
      <c r="U162" s="267"/>
      <c r="V162" s="156">
        <f t="shared" ref="V162:V167" si="53">+S162*T162</f>
        <v>0</v>
      </c>
      <c r="W162" s="218"/>
      <c r="X162" s="180"/>
      <c r="Y162" s="284"/>
      <c r="Z162" s="187">
        <f t="shared" ref="Z162:Z167" si="54">+SUM(AB162:AM162)</f>
        <v>0</v>
      </c>
      <c r="AA162" s="294"/>
      <c r="AB162" s="510"/>
      <c r="AC162" s="510"/>
      <c r="AD162" s="510"/>
      <c r="AE162" s="510"/>
      <c r="AF162" s="510"/>
      <c r="AG162" s="510"/>
      <c r="AH162" s="510"/>
      <c r="AI162" s="510"/>
      <c r="AJ162" s="510"/>
      <c r="AK162" s="510"/>
      <c r="AL162" s="510"/>
      <c r="AM162" s="510"/>
      <c r="AN162" s="291"/>
    </row>
    <row r="163" spans="2:40" ht="14.1" customHeight="1">
      <c r="B163" s="113"/>
      <c r="C163" s="846"/>
      <c r="D163" s="848"/>
      <c r="E163" s="378"/>
      <c r="F163" s="851"/>
      <c r="G163" s="843"/>
      <c r="H163" s="142"/>
      <c r="I163" s="84"/>
      <c r="J163" s="143"/>
      <c r="K163" s="119"/>
      <c r="L163" s="273"/>
      <c r="M163" s="447"/>
      <c r="N163" s="218"/>
      <c r="O163" s="119"/>
      <c r="P163" s="273"/>
      <c r="Q163" s="447"/>
      <c r="R163" s="447"/>
      <c r="S163" s="447"/>
      <c r="T163" s="509"/>
      <c r="U163" s="267"/>
      <c r="V163" s="156">
        <f t="shared" si="53"/>
        <v>0</v>
      </c>
      <c r="W163" s="218"/>
      <c r="X163" s="180"/>
      <c r="Y163" s="284"/>
      <c r="Z163" s="187">
        <f t="shared" si="54"/>
        <v>0</v>
      </c>
      <c r="AA163" s="294"/>
      <c r="AB163" s="510"/>
      <c r="AC163" s="510"/>
      <c r="AD163" s="510"/>
      <c r="AE163" s="510"/>
      <c r="AF163" s="510"/>
      <c r="AG163" s="510"/>
      <c r="AH163" s="510"/>
      <c r="AI163" s="510"/>
      <c r="AJ163" s="510"/>
      <c r="AK163" s="510"/>
      <c r="AL163" s="510"/>
      <c r="AM163" s="510"/>
      <c r="AN163" s="291"/>
    </row>
    <row r="164" spans="2:40" ht="14.1" customHeight="1">
      <c r="B164" s="113"/>
      <c r="C164" s="846"/>
      <c r="D164" s="848"/>
      <c r="E164" s="378"/>
      <c r="F164" s="851"/>
      <c r="G164" s="843"/>
      <c r="H164" s="142"/>
      <c r="I164" s="84"/>
      <c r="J164" s="143"/>
      <c r="K164" s="119"/>
      <c r="L164" s="273"/>
      <c r="M164" s="447"/>
      <c r="N164" s="218"/>
      <c r="O164" s="119"/>
      <c r="P164" s="273"/>
      <c r="Q164" s="447"/>
      <c r="R164" s="447"/>
      <c r="S164" s="447"/>
      <c r="T164" s="509"/>
      <c r="U164" s="267"/>
      <c r="V164" s="156">
        <f t="shared" si="53"/>
        <v>0</v>
      </c>
      <c r="W164" s="218"/>
      <c r="X164" s="180"/>
      <c r="Y164" s="284"/>
      <c r="Z164" s="187">
        <f t="shared" si="54"/>
        <v>0</v>
      </c>
      <c r="AA164" s="294"/>
      <c r="AB164" s="510"/>
      <c r="AC164" s="510"/>
      <c r="AD164" s="510"/>
      <c r="AE164" s="510"/>
      <c r="AF164" s="510"/>
      <c r="AG164" s="510"/>
      <c r="AH164" s="510"/>
      <c r="AI164" s="510"/>
      <c r="AJ164" s="510"/>
      <c r="AK164" s="510"/>
      <c r="AL164" s="510"/>
      <c r="AM164" s="510"/>
      <c r="AN164" s="291"/>
    </row>
    <row r="165" spans="2:40" ht="14.1" customHeight="1">
      <c r="B165" s="113"/>
      <c r="C165" s="846"/>
      <c r="D165" s="848"/>
      <c r="E165" s="378"/>
      <c r="F165" s="851"/>
      <c r="G165" s="843"/>
      <c r="H165" s="142"/>
      <c r="I165" s="84"/>
      <c r="J165" s="143"/>
      <c r="K165" s="119"/>
      <c r="L165" s="273"/>
      <c r="M165" s="447"/>
      <c r="N165" s="218"/>
      <c r="O165" s="119"/>
      <c r="P165" s="273"/>
      <c r="Q165" s="447"/>
      <c r="R165" s="447"/>
      <c r="S165" s="447"/>
      <c r="T165" s="509"/>
      <c r="U165" s="267"/>
      <c r="V165" s="156">
        <f t="shared" si="53"/>
        <v>0</v>
      </c>
      <c r="W165" s="218"/>
      <c r="X165" s="180"/>
      <c r="Y165" s="284"/>
      <c r="Z165" s="187">
        <f t="shared" si="54"/>
        <v>0</v>
      </c>
      <c r="AA165" s="294"/>
      <c r="AB165" s="510"/>
      <c r="AC165" s="510"/>
      <c r="AD165" s="510"/>
      <c r="AE165" s="510"/>
      <c r="AF165" s="510"/>
      <c r="AG165" s="510"/>
      <c r="AH165" s="510"/>
      <c r="AI165" s="510"/>
      <c r="AJ165" s="510"/>
      <c r="AK165" s="510"/>
      <c r="AL165" s="510"/>
      <c r="AM165" s="510"/>
      <c r="AN165" s="291"/>
    </row>
    <row r="166" spans="2:40" ht="14.1" customHeight="1">
      <c r="B166" s="113"/>
      <c r="C166" s="846"/>
      <c r="D166" s="848"/>
      <c r="E166" s="378"/>
      <c r="F166" s="851"/>
      <c r="G166" s="843"/>
      <c r="H166" s="142"/>
      <c r="I166" s="84"/>
      <c r="J166" s="143"/>
      <c r="K166" s="119"/>
      <c r="L166" s="273"/>
      <c r="M166" s="447"/>
      <c r="N166" s="218"/>
      <c r="O166" s="119"/>
      <c r="P166" s="273"/>
      <c r="Q166" s="447"/>
      <c r="R166" s="447"/>
      <c r="S166" s="447"/>
      <c r="T166" s="509"/>
      <c r="U166" s="267"/>
      <c r="V166" s="156">
        <f t="shared" si="53"/>
        <v>0</v>
      </c>
      <c r="W166" s="218"/>
      <c r="X166" s="180"/>
      <c r="Y166" s="284"/>
      <c r="Z166" s="187">
        <f t="shared" si="54"/>
        <v>0</v>
      </c>
      <c r="AA166" s="294"/>
      <c r="AB166" s="510"/>
      <c r="AC166" s="510"/>
      <c r="AD166" s="510"/>
      <c r="AE166" s="510"/>
      <c r="AF166" s="510"/>
      <c r="AG166" s="510"/>
      <c r="AH166" s="510"/>
      <c r="AI166" s="510"/>
      <c r="AJ166" s="510"/>
      <c r="AK166" s="510"/>
      <c r="AL166" s="510"/>
      <c r="AM166" s="510"/>
      <c r="AN166" s="291"/>
    </row>
    <row r="167" spans="2:40" ht="14.1" customHeight="1">
      <c r="B167" s="113"/>
      <c r="C167" s="846"/>
      <c r="D167" s="848"/>
      <c r="E167" s="378"/>
      <c r="F167" s="851"/>
      <c r="G167" s="843"/>
      <c r="H167" s="142"/>
      <c r="I167" s="84"/>
      <c r="J167" s="143"/>
      <c r="K167" s="119"/>
      <c r="L167" s="273"/>
      <c r="M167" s="447"/>
      <c r="N167" s="218"/>
      <c r="O167" s="119"/>
      <c r="P167" s="273"/>
      <c r="Q167" s="447"/>
      <c r="R167" s="447"/>
      <c r="S167" s="447"/>
      <c r="T167" s="509"/>
      <c r="U167" s="267"/>
      <c r="V167" s="156">
        <f t="shared" si="53"/>
        <v>0</v>
      </c>
      <c r="W167" s="218"/>
      <c r="X167" s="180"/>
      <c r="Y167" s="284"/>
      <c r="Z167" s="187">
        <f t="shared" si="54"/>
        <v>0</v>
      </c>
      <c r="AA167" s="294"/>
      <c r="AB167" s="510"/>
      <c r="AC167" s="510"/>
      <c r="AD167" s="510"/>
      <c r="AE167" s="510"/>
      <c r="AF167" s="510"/>
      <c r="AG167" s="510"/>
      <c r="AH167" s="510"/>
      <c r="AI167" s="510"/>
      <c r="AJ167" s="510"/>
      <c r="AK167" s="510"/>
      <c r="AL167" s="510"/>
      <c r="AM167" s="510"/>
      <c r="AN167" s="291"/>
    </row>
    <row r="168" spans="2:40" ht="14.1" customHeight="1">
      <c r="B168" s="113"/>
      <c r="C168" s="847"/>
      <c r="D168" s="849"/>
      <c r="E168" s="378"/>
      <c r="F168" s="852"/>
      <c r="G168" s="844"/>
      <c r="H168" s="142"/>
      <c r="I168" s="162"/>
      <c r="J168" s="143"/>
      <c r="K168" s="119"/>
      <c r="L168" s="273"/>
      <c r="M168" s="163"/>
      <c r="N168" s="218"/>
      <c r="O168" s="119"/>
      <c r="P168" s="273"/>
      <c r="Q168" s="163"/>
      <c r="R168" s="163"/>
      <c r="S168" s="163"/>
      <c r="T168" s="233"/>
      <c r="U168" s="267"/>
      <c r="V168" s="164">
        <f>SUM(V162:V167)</f>
        <v>0</v>
      </c>
      <c r="W168" s="218"/>
      <c r="X168" s="180"/>
      <c r="Y168" s="284"/>
      <c r="Z168" s="164">
        <f>SUM(Z162:Z167)</f>
        <v>0</v>
      </c>
      <c r="AA168" s="294"/>
      <c r="AB168" s="164">
        <f t="shared" ref="AB168:AM168" si="55">SUM(AB162:AB167)</f>
        <v>0</v>
      </c>
      <c r="AC168" s="164">
        <f t="shared" si="55"/>
        <v>0</v>
      </c>
      <c r="AD168" s="164">
        <f t="shared" si="55"/>
        <v>0</v>
      </c>
      <c r="AE168" s="164">
        <f t="shared" si="55"/>
        <v>0</v>
      </c>
      <c r="AF168" s="164">
        <f t="shared" si="55"/>
        <v>0</v>
      </c>
      <c r="AG168" s="164">
        <f t="shared" si="55"/>
        <v>0</v>
      </c>
      <c r="AH168" s="164">
        <f t="shared" si="55"/>
        <v>0</v>
      </c>
      <c r="AI168" s="164">
        <f t="shared" si="55"/>
        <v>0</v>
      </c>
      <c r="AJ168" s="164">
        <f t="shared" si="55"/>
        <v>0</v>
      </c>
      <c r="AK168" s="164">
        <f t="shared" si="55"/>
        <v>0</v>
      </c>
      <c r="AL168" s="164">
        <f t="shared" si="55"/>
        <v>0</v>
      </c>
      <c r="AM168" s="164">
        <f t="shared" si="55"/>
        <v>0</v>
      </c>
      <c r="AN168" s="291"/>
    </row>
    <row r="169" spans="2:40" ht="14.1" customHeight="1">
      <c r="B169" s="113"/>
      <c r="C169" s="362"/>
      <c r="D169" s="265"/>
      <c r="E169" s="378"/>
      <c r="F169" s="369"/>
      <c r="G169" s="266"/>
      <c r="H169" s="142"/>
      <c r="I169" s="267"/>
      <c r="J169" s="143"/>
      <c r="K169" s="119"/>
      <c r="L169" s="273"/>
      <c r="M169" s="276"/>
      <c r="N169" s="218"/>
      <c r="O169" s="119"/>
      <c r="P169" s="273"/>
      <c r="Q169" s="276"/>
      <c r="R169" s="276"/>
      <c r="S169" s="276"/>
      <c r="T169" s="277"/>
      <c r="U169" s="267"/>
      <c r="V169" s="278"/>
      <c r="W169" s="218"/>
      <c r="X169" s="180"/>
      <c r="Y169" s="284"/>
      <c r="Z169" s="286"/>
      <c r="AA169" s="290"/>
      <c r="AB169" s="286"/>
      <c r="AC169" s="286"/>
      <c r="AD169" s="286"/>
      <c r="AE169" s="286"/>
      <c r="AF169" s="286"/>
      <c r="AG169" s="286"/>
      <c r="AH169" s="286"/>
      <c r="AI169" s="286"/>
      <c r="AJ169" s="286"/>
      <c r="AK169" s="286"/>
      <c r="AL169" s="286"/>
      <c r="AM169" s="286"/>
      <c r="AN169" s="291"/>
    </row>
    <row r="170" spans="2:40" ht="14.1" customHeight="1">
      <c r="B170" s="113"/>
      <c r="C170" s="362"/>
      <c r="D170" s="265"/>
      <c r="E170" s="378"/>
      <c r="F170" s="369"/>
      <c r="G170" s="266"/>
      <c r="H170" s="142"/>
      <c r="I170" s="267"/>
      <c r="J170" s="143"/>
      <c r="K170" s="119"/>
      <c r="L170" s="273"/>
      <c r="M170" s="276"/>
      <c r="N170" s="218"/>
      <c r="O170" s="119"/>
      <c r="P170" s="273"/>
      <c r="Q170" s="276"/>
      <c r="R170" s="276"/>
      <c r="S170" s="276"/>
      <c r="T170" s="277"/>
      <c r="U170" s="267"/>
      <c r="V170" s="278"/>
      <c r="W170" s="218"/>
      <c r="X170" s="180"/>
      <c r="Y170" s="284"/>
      <c r="Z170" s="286"/>
      <c r="AA170" s="290"/>
      <c r="AB170" s="286"/>
      <c r="AC170" s="286"/>
      <c r="AD170" s="286"/>
      <c r="AE170" s="286"/>
      <c r="AF170" s="286"/>
      <c r="AG170" s="286"/>
      <c r="AH170" s="286"/>
      <c r="AI170" s="286"/>
      <c r="AJ170" s="286"/>
      <c r="AK170" s="286"/>
      <c r="AL170" s="286"/>
      <c r="AM170" s="286"/>
      <c r="AN170" s="291"/>
    </row>
    <row r="171" spans="2:40" ht="14.1" customHeight="1" thickBot="1">
      <c r="B171" s="113"/>
      <c r="C171" s="362"/>
      <c r="D171" s="265"/>
      <c r="E171" s="378"/>
      <c r="F171" s="369"/>
      <c r="G171" s="266"/>
      <c r="H171" s="142"/>
      <c r="I171" s="267"/>
      <c r="J171" s="143"/>
      <c r="K171" s="119"/>
      <c r="L171" s="273"/>
      <c r="M171" s="276"/>
      <c r="N171" s="218"/>
      <c r="O171" s="119"/>
      <c r="P171" s="273"/>
      <c r="Q171" s="276"/>
      <c r="R171" s="276"/>
      <c r="S171" s="276"/>
      <c r="T171" s="277"/>
      <c r="U171" s="267"/>
      <c r="V171" s="244">
        <f>+V128+V136+V144+V152+V160+V168</f>
        <v>0</v>
      </c>
      <c r="W171" s="218"/>
      <c r="X171" s="180"/>
      <c r="Y171" s="284"/>
      <c r="Z171" s="244">
        <f>+Z128+Z136+Z144+Z152+Z160+Z168</f>
        <v>0</v>
      </c>
      <c r="AA171" s="294"/>
      <c r="AB171" s="244">
        <f t="shared" ref="AB171:AM171" si="56">+AB128+AB136+AB144+AB152+AB160+AB168</f>
        <v>0</v>
      </c>
      <c r="AC171" s="244">
        <f t="shared" si="56"/>
        <v>0</v>
      </c>
      <c r="AD171" s="244">
        <f t="shared" si="56"/>
        <v>0</v>
      </c>
      <c r="AE171" s="244">
        <f t="shared" si="56"/>
        <v>0</v>
      </c>
      <c r="AF171" s="244">
        <f t="shared" si="56"/>
        <v>0</v>
      </c>
      <c r="AG171" s="244">
        <f t="shared" si="56"/>
        <v>0</v>
      </c>
      <c r="AH171" s="244">
        <f t="shared" si="56"/>
        <v>0</v>
      </c>
      <c r="AI171" s="244">
        <f t="shared" si="56"/>
        <v>0</v>
      </c>
      <c r="AJ171" s="244">
        <f t="shared" si="56"/>
        <v>0</v>
      </c>
      <c r="AK171" s="244">
        <f t="shared" si="56"/>
        <v>0</v>
      </c>
      <c r="AL171" s="244">
        <f t="shared" si="56"/>
        <v>0</v>
      </c>
      <c r="AM171" s="244">
        <f t="shared" si="56"/>
        <v>0</v>
      </c>
      <c r="AN171" s="291"/>
    </row>
    <row r="172" spans="2:40" s="16" customFormat="1" ht="14.1" customHeight="1" thickBot="1">
      <c r="B172" s="263"/>
      <c r="C172" s="363"/>
      <c r="D172" s="115"/>
      <c r="E172" s="379"/>
      <c r="F172" s="279"/>
      <c r="G172" s="268"/>
      <c r="H172" s="144"/>
      <c r="I172" s="268"/>
      <c r="J172" s="264"/>
      <c r="K172" s="119"/>
      <c r="L172" s="274"/>
      <c r="M172" s="279"/>
      <c r="N172" s="275"/>
      <c r="O172" s="119"/>
      <c r="P172" s="274"/>
      <c r="Q172" s="279"/>
      <c r="R172" s="279"/>
      <c r="S172" s="279"/>
      <c r="T172" s="280"/>
      <c r="U172" s="268"/>
      <c r="V172" s="281"/>
      <c r="W172" s="275"/>
      <c r="X172" s="180"/>
      <c r="Y172" s="285"/>
      <c r="Z172" s="282"/>
      <c r="AA172" s="292"/>
      <c r="AB172" s="282"/>
      <c r="AC172" s="282"/>
      <c r="AD172" s="282"/>
      <c r="AE172" s="282"/>
      <c r="AF172" s="282"/>
      <c r="AG172" s="282"/>
      <c r="AH172" s="282"/>
      <c r="AI172" s="282"/>
      <c r="AJ172" s="282"/>
      <c r="AK172" s="282"/>
      <c r="AL172" s="282"/>
      <c r="AM172" s="282"/>
      <c r="AN172" s="293"/>
    </row>
    <row r="173" spans="2:40" ht="14.1" customHeight="1">
      <c r="C173" s="361"/>
      <c r="E173" s="361"/>
      <c r="F173" s="227"/>
    </row>
    <row r="174" spans="2:40" ht="14.1" customHeight="1">
      <c r="C174" s="361"/>
      <c r="E174" s="361"/>
      <c r="F174" s="227"/>
    </row>
    <row r="175" spans="2:40" ht="14.1" customHeight="1" thickBot="1">
      <c r="C175" s="361"/>
      <c r="E175" s="361"/>
      <c r="F175" s="227"/>
    </row>
    <row r="176" spans="2:40" ht="14.1" customHeight="1">
      <c r="B176" s="295"/>
      <c r="C176" s="313"/>
      <c r="D176" s="296"/>
      <c r="E176" s="380"/>
      <c r="F176" s="313"/>
      <c r="G176" s="298"/>
      <c r="H176" s="297"/>
      <c r="I176" s="298"/>
      <c r="J176" s="299"/>
      <c r="K176" s="119"/>
      <c r="L176" s="316"/>
      <c r="M176" s="313"/>
      <c r="N176" s="325"/>
      <c r="O176" s="119"/>
      <c r="P176" s="316"/>
      <c r="Q176" s="313"/>
      <c r="R176" s="313"/>
      <c r="S176" s="313"/>
      <c r="T176" s="314"/>
      <c r="U176" s="298"/>
      <c r="V176" s="315"/>
      <c r="W176" s="325"/>
      <c r="X176" s="180"/>
      <c r="Y176" s="334"/>
      <c r="Z176" s="331"/>
      <c r="AA176" s="337"/>
      <c r="AB176" s="331"/>
      <c r="AC176" s="331"/>
      <c r="AD176" s="331"/>
      <c r="AE176" s="331"/>
      <c r="AF176" s="331"/>
      <c r="AG176" s="331"/>
      <c r="AH176" s="331"/>
      <c r="AI176" s="331"/>
      <c r="AJ176" s="331"/>
      <c r="AK176" s="331"/>
      <c r="AL176" s="331"/>
      <c r="AM176" s="331"/>
      <c r="AN176" s="338"/>
    </row>
    <row r="177" spans="2:40" ht="14.1" customHeight="1">
      <c r="B177" s="300"/>
      <c r="C177" s="845">
        <v>3.4</v>
      </c>
      <c r="D177" s="842"/>
      <c r="E177" s="381"/>
      <c r="F177" s="850" t="s">
        <v>198</v>
      </c>
      <c r="G177" s="842"/>
      <c r="H177" s="302"/>
      <c r="I177" s="84"/>
      <c r="J177" s="304"/>
      <c r="K177" s="119"/>
      <c r="L177" s="317"/>
      <c r="M177" s="447"/>
      <c r="N177" s="326"/>
      <c r="O177" s="119"/>
      <c r="P177" s="317"/>
      <c r="Q177" s="447"/>
      <c r="R177" s="447"/>
      <c r="S177" s="447"/>
      <c r="T177" s="509"/>
      <c r="U177" s="309"/>
      <c r="V177" s="156">
        <f t="shared" ref="V177:V182" si="57">+S177*T177</f>
        <v>0</v>
      </c>
      <c r="W177" s="326"/>
      <c r="X177" s="180"/>
      <c r="Y177" s="335"/>
      <c r="Z177" s="187">
        <f t="shared" ref="Z177:Z182" si="58">+SUM(AB177:AM177)</f>
        <v>0</v>
      </c>
      <c r="AA177" s="339"/>
      <c r="AB177" s="510"/>
      <c r="AC177" s="510"/>
      <c r="AD177" s="510"/>
      <c r="AE177" s="510"/>
      <c r="AF177" s="510"/>
      <c r="AG177" s="510"/>
      <c r="AH177" s="510"/>
      <c r="AI177" s="510"/>
      <c r="AJ177" s="510"/>
      <c r="AK177" s="510"/>
      <c r="AL177" s="510"/>
      <c r="AM177" s="510"/>
      <c r="AN177" s="342"/>
    </row>
    <row r="178" spans="2:40" ht="14.1" customHeight="1">
      <c r="B178" s="300"/>
      <c r="C178" s="846"/>
      <c r="D178" s="848"/>
      <c r="E178" s="381"/>
      <c r="F178" s="851"/>
      <c r="G178" s="843"/>
      <c r="H178" s="302"/>
      <c r="I178" s="84"/>
      <c r="J178" s="304"/>
      <c r="K178" s="119"/>
      <c r="L178" s="317"/>
      <c r="M178" s="447"/>
      <c r="N178" s="326"/>
      <c r="O178" s="119"/>
      <c r="P178" s="317"/>
      <c r="Q178" s="447"/>
      <c r="R178" s="447"/>
      <c r="S178" s="447"/>
      <c r="T178" s="509"/>
      <c r="U178" s="309"/>
      <c r="V178" s="156">
        <f t="shared" si="57"/>
        <v>0</v>
      </c>
      <c r="W178" s="326"/>
      <c r="X178" s="180"/>
      <c r="Y178" s="335"/>
      <c r="Z178" s="187">
        <f t="shared" si="58"/>
        <v>0</v>
      </c>
      <c r="AA178" s="339"/>
      <c r="AB178" s="510"/>
      <c r="AC178" s="510"/>
      <c r="AD178" s="510"/>
      <c r="AE178" s="510"/>
      <c r="AF178" s="510"/>
      <c r="AG178" s="510"/>
      <c r="AH178" s="510"/>
      <c r="AI178" s="510"/>
      <c r="AJ178" s="510"/>
      <c r="AK178" s="510"/>
      <c r="AL178" s="510"/>
      <c r="AM178" s="510"/>
      <c r="AN178" s="342"/>
    </row>
    <row r="179" spans="2:40" ht="14.1" customHeight="1">
      <c r="B179" s="300"/>
      <c r="C179" s="846"/>
      <c r="D179" s="848"/>
      <c r="E179" s="381"/>
      <c r="F179" s="851"/>
      <c r="G179" s="843"/>
      <c r="H179" s="302"/>
      <c r="I179" s="84"/>
      <c r="J179" s="304"/>
      <c r="K179" s="119"/>
      <c r="L179" s="317"/>
      <c r="M179" s="447"/>
      <c r="N179" s="326"/>
      <c r="O179" s="119"/>
      <c r="P179" s="317"/>
      <c r="Q179" s="447"/>
      <c r="R179" s="447"/>
      <c r="S179" s="447"/>
      <c r="T179" s="509"/>
      <c r="U179" s="309"/>
      <c r="V179" s="156">
        <f t="shared" si="57"/>
        <v>0</v>
      </c>
      <c r="W179" s="326"/>
      <c r="X179" s="180"/>
      <c r="Y179" s="335"/>
      <c r="Z179" s="187">
        <f t="shared" si="58"/>
        <v>0</v>
      </c>
      <c r="AA179" s="339"/>
      <c r="AB179" s="510"/>
      <c r="AC179" s="510"/>
      <c r="AD179" s="510"/>
      <c r="AE179" s="510"/>
      <c r="AF179" s="510"/>
      <c r="AG179" s="510"/>
      <c r="AH179" s="510"/>
      <c r="AI179" s="510"/>
      <c r="AJ179" s="510"/>
      <c r="AK179" s="510"/>
      <c r="AL179" s="510"/>
      <c r="AM179" s="510"/>
      <c r="AN179" s="342"/>
    </row>
    <row r="180" spans="2:40" ht="14.1" customHeight="1">
      <c r="B180" s="300"/>
      <c r="C180" s="846"/>
      <c r="D180" s="848"/>
      <c r="E180" s="381"/>
      <c r="F180" s="851"/>
      <c r="G180" s="843"/>
      <c r="H180" s="302"/>
      <c r="I180" s="84"/>
      <c r="J180" s="304"/>
      <c r="K180" s="119"/>
      <c r="L180" s="317"/>
      <c r="M180" s="447"/>
      <c r="N180" s="326"/>
      <c r="O180" s="119"/>
      <c r="P180" s="317"/>
      <c r="Q180" s="447"/>
      <c r="R180" s="447"/>
      <c r="S180" s="447"/>
      <c r="T180" s="509"/>
      <c r="U180" s="309"/>
      <c r="V180" s="156">
        <f t="shared" si="57"/>
        <v>0</v>
      </c>
      <c r="W180" s="326"/>
      <c r="X180" s="180"/>
      <c r="Y180" s="335"/>
      <c r="Z180" s="187">
        <f t="shared" si="58"/>
        <v>0</v>
      </c>
      <c r="AA180" s="339"/>
      <c r="AB180" s="510"/>
      <c r="AC180" s="510"/>
      <c r="AD180" s="510"/>
      <c r="AE180" s="510"/>
      <c r="AF180" s="510"/>
      <c r="AG180" s="510"/>
      <c r="AH180" s="510"/>
      <c r="AI180" s="510"/>
      <c r="AJ180" s="510"/>
      <c r="AK180" s="510"/>
      <c r="AL180" s="510"/>
      <c r="AM180" s="510"/>
      <c r="AN180" s="342"/>
    </row>
    <row r="181" spans="2:40" ht="14.1" customHeight="1">
      <c r="B181" s="300"/>
      <c r="C181" s="846"/>
      <c r="D181" s="848"/>
      <c r="E181" s="381"/>
      <c r="F181" s="851"/>
      <c r="G181" s="843"/>
      <c r="H181" s="302"/>
      <c r="I181" s="84"/>
      <c r="J181" s="304"/>
      <c r="K181" s="119"/>
      <c r="L181" s="317"/>
      <c r="M181" s="447"/>
      <c r="N181" s="326"/>
      <c r="O181" s="119"/>
      <c r="P181" s="317"/>
      <c r="Q181" s="447"/>
      <c r="R181" s="447"/>
      <c r="S181" s="447"/>
      <c r="T181" s="509"/>
      <c r="U181" s="309"/>
      <c r="V181" s="156">
        <f t="shared" si="57"/>
        <v>0</v>
      </c>
      <c r="W181" s="326"/>
      <c r="X181" s="180"/>
      <c r="Y181" s="335"/>
      <c r="Z181" s="187">
        <f t="shared" si="58"/>
        <v>0</v>
      </c>
      <c r="AA181" s="339"/>
      <c r="AB181" s="510"/>
      <c r="AC181" s="510"/>
      <c r="AD181" s="510"/>
      <c r="AE181" s="510"/>
      <c r="AF181" s="510"/>
      <c r="AG181" s="510"/>
      <c r="AH181" s="510"/>
      <c r="AI181" s="510"/>
      <c r="AJ181" s="510"/>
      <c r="AK181" s="510"/>
      <c r="AL181" s="510"/>
      <c r="AM181" s="510"/>
      <c r="AN181" s="342"/>
    </row>
    <row r="182" spans="2:40" ht="14.1" customHeight="1">
      <c r="B182" s="300"/>
      <c r="C182" s="846"/>
      <c r="D182" s="848"/>
      <c r="E182" s="381"/>
      <c r="F182" s="851"/>
      <c r="G182" s="843"/>
      <c r="H182" s="302"/>
      <c r="I182" s="84"/>
      <c r="J182" s="304"/>
      <c r="K182" s="119"/>
      <c r="L182" s="317"/>
      <c r="M182" s="447"/>
      <c r="N182" s="326"/>
      <c r="O182" s="119"/>
      <c r="P182" s="317"/>
      <c r="Q182" s="447"/>
      <c r="R182" s="447"/>
      <c r="S182" s="447"/>
      <c r="T182" s="509"/>
      <c r="U182" s="309"/>
      <c r="V182" s="156">
        <f t="shared" si="57"/>
        <v>0</v>
      </c>
      <c r="W182" s="326"/>
      <c r="X182" s="180"/>
      <c r="Y182" s="335"/>
      <c r="Z182" s="187">
        <f t="shared" si="58"/>
        <v>0</v>
      </c>
      <c r="AA182" s="339"/>
      <c r="AB182" s="510"/>
      <c r="AC182" s="510"/>
      <c r="AD182" s="510"/>
      <c r="AE182" s="510"/>
      <c r="AF182" s="510"/>
      <c r="AG182" s="510"/>
      <c r="AH182" s="510"/>
      <c r="AI182" s="510"/>
      <c r="AJ182" s="510"/>
      <c r="AK182" s="510"/>
      <c r="AL182" s="510"/>
      <c r="AM182" s="510"/>
      <c r="AN182" s="342"/>
    </row>
    <row r="183" spans="2:40" ht="14.1" customHeight="1">
      <c r="B183" s="300"/>
      <c r="C183" s="846"/>
      <c r="D183" s="848"/>
      <c r="E183" s="381"/>
      <c r="F183" s="852"/>
      <c r="G183" s="844"/>
      <c r="H183" s="302"/>
      <c r="I183" s="162"/>
      <c r="J183" s="304"/>
      <c r="K183" s="119"/>
      <c r="L183" s="317"/>
      <c r="M183" s="163"/>
      <c r="N183" s="326"/>
      <c r="O183" s="119"/>
      <c r="P183" s="317"/>
      <c r="Q183" s="163"/>
      <c r="R183" s="163"/>
      <c r="S183" s="163"/>
      <c r="T183" s="233"/>
      <c r="U183" s="309"/>
      <c r="V183" s="164">
        <f>SUM(V177:V182)</f>
        <v>0</v>
      </c>
      <c r="W183" s="326"/>
      <c r="X183" s="180"/>
      <c r="Y183" s="335"/>
      <c r="Z183" s="164">
        <f>SUM(Z177:Z182)</f>
        <v>0</v>
      </c>
      <c r="AA183" s="339"/>
      <c r="AB183" s="164">
        <f t="shared" ref="AB183:AM183" si="59">SUM(AB177:AB182)</f>
        <v>0</v>
      </c>
      <c r="AC183" s="164">
        <f t="shared" si="59"/>
        <v>0</v>
      </c>
      <c r="AD183" s="164">
        <f t="shared" si="59"/>
        <v>0</v>
      </c>
      <c r="AE183" s="164">
        <f t="shared" si="59"/>
        <v>0</v>
      </c>
      <c r="AF183" s="164">
        <f t="shared" si="59"/>
        <v>0</v>
      </c>
      <c r="AG183" s="164">
        <f t="shared" si="59"/>
        <v>0</v>
      </c>
      <c r="AH183" s="164">
        <f t="shared" si="59"/>
        <v>0</v>
      </c>
      <c r="AI183" s="164">
        <f t="shared" si="59"/>
        <v>0</v>
      </c>
      <c r="AJ183" s="164">
        <f t="shared" si="59"/>
        <v>0</v>
      </c>
      <c r="AK183" s="164">
        <f t="shared" si="59"/>
        <v>0</v>
      </c>
      <c r="AL183" s="164">
        <f t="shared" si="59"/>
        <v>0</v>
      </c>
      <c r="AM183" s="164">
        <f t="shared" si="59"/>
        <v>0</v>
      </c>
      <c r="AN183" s="342"/>
    </row>
    <row r="184" spans="2:40" ht="8.1" customHeight="1">
      <c r="B184" s="300"/>
      <c r="C184" s="846"/>
      <c r="D184" s="848"/>
      <c r="E184" s="381"/>
      <c r="F184" s="328"/>
      <c r="G184" s="312"/>
      <c r="H184" s="302"/>
      <c r="I184" s="312"/>
      <c r="J184" s="304"/>
      <c r="K184" s="119"/>
      <c r="L184" s="317"/>
      <c r="M184" s="328"/>
      <c r="N184" s="326"/>
      <c r="O184" s="119"/>
      <c r="P184" s="317"/>
      <c r="Q184" s="328"/>
      <c r="R184" s="328"/>
      <c r="S184" s="328"/>
      <c r="T184" s="329"/>
      <c r="U184" s="312"/>
      <c r="V184" s="330"/>
      <c r="W184" s="326"/>
      <c r="X184" s="180"/>
      <c r="Y184" s="335"/>
      <c r="Z184" s="332"/>
      <c r="AA184" s="340"/>
      <c r="AB184" s="332"/>
      <c r="AC184" s="332"/>
      <c r="AD184" s="332"/>
      <c r="AE184" s="332"/>
      <c r="AF184" s="332"/>
      <c r="AG184" s="332"/>
      <c r="AH184" s="332"/>
      <c r="AI184" s="332"/>
      <c r="AJ184" s="332"/>
      <c r="AK184" s="332"/>
      <c r="AL184" s="332"/>
      <c r="AM184" s="332"/>
      <c r="AN184" s="342"/>
    </row>
    <row r="185" spans="2:40" ht="14.1" customHeight="1">
      <c r="B185" s="300"/>
      <c r="C185" s="846"/>
      <c r="D185" s="848"/>
      <c r="E185" s="381"/>
      <c r="F185" s="850" t="s">
        <v>199</v>
      </c>
      <c r="G185" s="842"/>
      <c r="H185" s="302"/>
      <c r="I185" s="84"/>
      <c r="J185" s="304"/>
      <c r="K185" s="119"/>
      <c r="L185" s="317"/>
      <c r="M185" s="447"/>
      <c r="N185" s="326"/>
      <c r="O185" s="119"/>
      <c r="P185" s="317"/>
      <c r="Q185" s="447"/>
      <c r="R185" s="447"/>
      <c r="S185" s="447"/>
      <c r="T185" s="509"/>
      <c r="U185" s="309"/>
      <c r="V185" s="156">
        <f t="shared" ref="V185:V190" si="60">+S185*T185</f>
        <v>0</v>
      </c>
      <c r="W185" s="326"/>
      <c r="X185" s="180"/>
      <c r="Y185" s="335"/>
      <c r="Z185" s="187">
        <f t="shared" ref="Z185:Z190" si="61">+SUM(AB185:AM185)</f>
        <v>0</v>
      </c>
      <c r="AA185" s="339"/>
      <c r="AB185" s="510"/>
      <c r="AC185" s="510"/>
      <c r="AD185" s="510"/>
      <c r="AE185" s="510"/>
      <c r="AF185" s="510"/>
      <c r="AG185" s="510"/>
      <c r="AH185" s="510"/>
      <c r="AI185" s="510"/>
      <c r="AJ185" s="510"/>
      <c r="AK185" s="510"/>
      <c r="AL185" s="510"/>
      <c r="AM185" s="510"/>
      <c r="AN185" s="342"/>
    </row>
    <row r="186" spans="2:40" ht="14.1" customHeight="1">
      <c r="B186" s="300"/>
      <c r="C186" s="846"/>
      <c r="D186" s="848"/>
      <c r="E186" s="381"/>
      <c r="F186" s="851"/>
      <c r="G186" s="843"/>
      <c r="H186" s="302"/>
      <c r="I186" s="84"/>
      <c r="J186" s="304"/>
      <c r="K186" s="119"/>
      <c r="L186" s="317"/>
      <c r="M186" s="447"/>
      <c r="N186" s="326"/>
      <c r="O186" s="119"/>
      <c r="P186" s="317"/>
      <c r="Q186" s="447"/>
      <c r="R186" s="447"/>
      <c r="S186" s="447"/>
      <c r="T186" s="509"/>
      <c r="U186" s="309"/>
      <c r="V186" s="156">
        <f t="shared" si="60"/>
        <v>0</v>
      </c>
      <c r="W186" s="326"/>
      <c r="X186" s="180"/>
      <c r="Y186" s="335"/>
      <c r="Z186" s="187">
        <f t="shared" si="61"/>
        <v>0</v>
      </c>
      <c r="AA186" s="339"/>
      <c r="AB186" s="510"/>
      <c r="AC186" s="510"/>
      <c r="AD186" s="510"/>
      <c r="AE186" s="510"/>
      <c r="AF186" s="510"/>
      <c r="AG186" s="510"/>
      <c r="AH186" s="510"/>
      <c r="AI186" s="510"/>
      <c r="AJ186" s="510"/>
      <c r="AK186" s="510"/>
      <c r="AL186" s="510"/>
      <c r="AM186" s="510"/>
      <c r="AN186" s="342"/>
    </row>
    <row r="187" spans="2:40" ht="14.1" customHeight="1">
      <c r="B187" s="300"/>
      <c r="C187" s="846"/>
      <c r="D187" s="848"/>
      <c r="E187" s="381"/>
      <c r="F187" s="851"/>
      <c r="G187" s="843"/>
      <c r="H187" s="302"/>
      <c r="I187" s="84"/>
      <c r="J187" s="304"/>
      <c r="K187" s="119"/>
      <c r="L187" s="317"/>
      <c r="M187" s="447"/>
      <c r="N187" s="326"/>
      <c r="O187" s="119"/>
      <c r="P187" s="317"/>
      <c r="Q187" s="447"/>
      <c r="R187" s="447"/>
      <c r="S187" s="447"/>
      <c r="T187" s="509"/>
      <c r="U187" s="309"/>
      <c r="V187" s="156">
        <f t="shared" si="60"/>
        <v>0</v>
      </c>
      <c r="W187" s="326"/>
      <c r="X187" s="180"/>
      <c r="Y187" s="335"/>
      <c r="Z187" s="187">
        <f t="shared" si="61"/>
        <v>0</v>
      </c>
      <c r="AA187" s="339"/>
      <c r="AB187" s="510"/>
      <c r="AC187" s="510"/>
      <c r="AD187" s="510"/>
      <c r="AE187" s="510"/>
      <c r="AF187" s="510"/>
      <c r="AG187" s="510"/>
      <c r="AH187" s="510"/>
      <c r="AI187" s="510"/>
      <c r="AJ187" s="510"/>
      <c r="AK187" s="510"/>
      <c r="AL187" s="510"/>
      <c r="AM187" s="510"/>
      <c r="AN187" s="342"/>
    </row>
    <row r="188" spans="2:40" ht="14.1" customHeight="1">
      <c r="B188" s="300"/>
      <c r="C188" s="846"/>
      <c r="D188" s="848"/>
      <c r="E188" s="381"/>
      <c r="F188" s="851"/>
      <c r="G188" s="843"/>
      <c r="H188" s="302"/>
      <c r="I188" s="84"/>
      <c r="J188" s="304"/>
      <c r="K188" s="119"/>
      <c r="L188" s="317"/>
      <c r="M188" s="447"/>
      <c r="N188" s="326"/>
      <c r="O188" s="119"/>
      <c r="P188" s="317"/>
      <c r="Q188" s="447"/>
      <c r="R188" s="447"/>
      <c r="S188" s="447"/>
      <c r="T188" s="509"/>
      <c r="U188" s="309"/>
      <c r="V188" s="156">
        <f t="shared" si="60"/>
        <v>0</v>
      </c>
      <c r="W188" s="326"/>
      <c r="X188" s="180"/>
      <c r="Y188" s="335"/>
      <c r="Z188" s="187">
        <f t="shared" si="61"/>
        <v>0</v>
      </c>
      <c r="AA188" s="339"/>
      <c r="AB188" s="510"/>
      <c r="AC188" s="510"/>
      <c r="AD188" s="510"/>
      <c r="AE188" s="510"/>
      <c r="AF188" s="510"/>
      <c r="AG188" s="510"/>
      <c r="AH188" s="510"/>
      <c r="AI188" s="510"/>
      <c r="AJ188" s="510"/>
      <c r="AK188" s="510"/>
      <c r="AL188" s="510"/>
      <c r="AM188" s="510"/>
      <c r="AN188" s="342"/>
    </row>
    <row r="189" spans="2:40" ht="14.1" customHeight="1">
      <c r="B189" s="300"/>
      <c r="C189" s="846"/>
      <c r="D189" s="848"/>
      <c r="E189" s="381"/>
      <c r="F189" s="851"/>
      <c r="G189" s="843"/>
      <c r="H189" s="302"/>
      <c r="I189" s="84"/>
      <c r="J189" s="304"/>
      <c r="K189" s="119"/>
      <c r="L189" s="317"/>
      <c r="M189" s="447"/>
      <c r="N189" s="326"/>
      <c r="O189" s="119"/>
      <c r="P189" s="317"/>
      <c r="Q189" s="447"/>
      <c r="R189" s="447"/>
      <c r="S189" s="447"/>
      <c r="T189" s="509"/>
      <c r="U189" s="309"/>
      <c r="V189" s="156">
        <f t="shared" si="60"/>
        <v>0</v>
      </c>
      <c r="W189" s="326"/>
      <c r="X189" s="180"/>
      <c r="Y189" s="335"/>
      <c r="Z189" s="187">
        <f t="shared" si="61"/>
        <v>0</v>
      </c>
      <c r="AA189" s="339"/>
      <c r="AB189" s="510"/>
      <c r="AC189" s="510"/>
      <c r="AD189" s="510"/>
      <c r="AE189" s="510"/>
      <c r="AF189" s="510"/>
      <c r="AG189" s="510"/>
      <c r="AH189" s="510"/>
      <c r="AI189" s="510"/>
      <c r="AJ189" s="510"/>
      <c r="AK189" s="510"/>
      <c r="AL189" s="510"/>
      <c r="AM189" s="510"/>
      <c r="AN189" s="342"/>
    </row>
    <row r="190" spans="2:40" ht="14.1" customHeight="1">
      <c r="B190" s="300"/>
      <c r="C190" s="846"/>
      <c r="D190" s="848"/>
      <c r="E190" s="381"/>
      <c r="F190" s="851"/>
      <c r="G190" s="843"/>
      <c r="H190" s="302"/>
      <c r="I190" s="84"/>
      <c r="J190" s="304"/>
      <c r="K190" s="119"/>
      <c r="L190" s="317"/>
      <c r="M190" s="447"/>
      <c r="N190" s="326"/>
      <c r="O190" s="119"/>
      <c r="P190" s="317"/>
      <c r="Q190" s="447"/>
      <c r="R190" s="447"/>
      <c r="S190" s="447"/>
      <c r="T190" s="509"/>
      <c r="U190" s="309"/>
      <c r="V190" s="156">
        <f t="shared" si="60"/>
        <v>0</v>
      </c>
      <c r="W190" s="326"/>
      <c r="X190" s="180"/>
      <c r="Y190" s="335"/>
      <c r="Z190" s="187">
        <f t="shared" si="61"/>
        <v>0</v>
      </c>
      <c r="AA190" s="339"/>
      <c r="AB190" s="510"/>
      <c r="AC190" s="510"/>
      <c r="AD190" s="510"/>
      <c r="AE190" s="510"/>
      <c r="AF190" s="510"/>
      <c r="AG190" s="510"/>
      <c r="AH190" s="510"/>
      <c r="AI190" s="510"/>
      <c r="AJ190" s="510"/>
      <c r="AK190" s="510"/>
      <c r="AL190" s="510"/>
      <c r="AM190" s="510"/>
      <c r="AN190" s="342"/>
    </row>
    <row r="191" spans="2:40" ht="14.1" customHeight="1">
      <c r="B191" s="300"/>
      <c r="C191" s="846"/>
      <c r="D191" s="848"/>
      <c r="E191" s="381"/>
      <c r="F191" s="852"/>
      <c r="G191" s="844"/>
      <c r="H191" s="302"/>
      <c r="I191" s="162"/>
      <c r="J191" s="304"/>
      <c r="K191" s="119"/>
      <c r="L191" s="317"/>
      <c r="M191" s="163"/>
      <c r="N191" s="326"/>
      <c r="O191" s="119"/>
      <c r="P191" s="317"/>
      <c r="Q191" s="163"/>
      <c r="R191" s="163"/>
      <c r="S191" s="163"/>
      <c r="T191" s="233"/>
      <c r="U191" s="309"/>
      <c r="V191" s="164">
        <f>SUM(V185:V190)</f>
        <v>0</v>
      </c>
      <c r="W191" s="326"/>
      <c r="X191" s="180"/>
      <c r="Y191" s="335"/>
      <c r="Z191" s="164">
        <f>SUM(Z185:Z190)</f>
        <v>0</v>
      </c>
      <c r="AA191" s="339"/>
      <c r="AB191" s="164">
        <f t="shared" ref="AB191:AM191" si="62">SUM(AB185:AB190)</f>
        <v>0</v>
      </c>
      <c r="AC191" s="164">
        <f t="shared" si="62"/>
        <v>0</v>
      </c>
      <c r="AD191" s="164">
        <f t="shared" si="62"/>
        <v>0</v>
      </c>
      <c r="AE191" s="164">
        <f t="shared" si="62"/>
        <v>0</v>
      </c>
      <c r="AF191" s="164">
        <f t="shared" si="62"/>
        <v>0</v>
      </c>
      <c r="AG191" s="164">
        <f t="shared" si="62"/>
        <v>0</v>
      </c>
      <c r="AH191" s="164">
        <f t="shared" si="62"/>
        <v>0</v>
      </c>
      <c r="AI191" s="164">
        <f t="shared" si="62"/>
        <v>0</v>
      </c>
      <c r="AJ191" s="164">
        <f t="shared" si="62"/>
        <v>0</v>
      </c>
      <c r="AK191" s="164">
        <f t="shared" si="62"/>
        <v>0</v>
      </c>
      <c r="AL191" s="164">
        <f t="shared" si="62"/>
        <v>0</v>
      </c>
      <c r="AM191" s="164">
        <f t="shared" si="62"/>
        <v>0</v>
      </c>
      <c r="AN191" s="342"/>
    </row>
    <row r="192" spans="2:40" ht="8.1" customHeight="1">
      <c r="B192" s="300"/>
      <c r="C192" s="846"/>
      <c r="D192" s="848"/>
      <c r="E192" s="381"/>
      <c r="F192" s="328"/>
      <c r="G192" s="312"/>
      <c r="H192" s="302"/>
      <c r="I192" s="312"/>
      <c r="J192" s="304"/>
      <c r="K192" s="119"/>
      <c r="L192" s="317"/>
      <c r="M192" s="328"/>
      <c r="N192" s="326"/>
      <c r="O192" s="119"/>
      <c r="P192" s="317"/>
      <c r="Q192" s="328"/>
      <c r="R192" s="328"/>
      <c r="S192" s="328"/>
      <c r="T192" s="329"/>
      <c r="U192" s="312"/>
      <c r="V192" s="330"/>
      <c r="W192" s="326"/>
      <c r="X192" s="180"/>
      <c r="Y192" s="335"/>
      <c r="Z192" s="332"/>
      <c r="AA192" s="340"/>
      <c r="AB192" s="332"/>
      <c r="AC192" s="332"/>
      <c r="AD192" s="332"/>
      <c r="AE192" s="332"/>
      <c r="AF192" s="332"/>
      <c r="AG192" s="332"/>
      <c r="AH192" s="332"/>
      <c r="AI192" s="332"/>
      <c r="AJ192" s="332"/>
      <c r="AK192" s="332"/>
      <c r="AL192" s="332"/>
      <c r="AM192" s="332"/>
      <c r="AN192" s="342"/>
    </row>
    <row r="193" spans="2:40" ht="14.1" customHeight="1">
      <c r="B193" s="300"/>
      <c r="C193" s="846"/>
      <c r="D193" s="848"/>
      <c r="E193" s="381"/>
      <c r="F193" s="850" t="s">
        <v>200</v>
      </c>
      <c r="G193" s="842"/>
      <c r="H193" s="302"/>
      <c r="I193" s="84"/>
      <c r="J193" s="304"/>
      <c r="K193" s="119"/>
      <c r="L193" s="317"/>
      <c r="M193" s="447"/>
      <c r="N193" s="326"/>
      <c r="O193" s="119"/>
      <c r="P193" s="317"/>
      <c r="Q193" s="447"/>
      <c r="R193" s="447"/>
      <c r="S193" s="447"/>
      <c r="T193" s="509"/>
      <c r="U193" s="309"/>
      <c r="V193" s="156">
        <f t="shared" ref="V193:V198" si="63">+S193*T193</f>
        <v>0</v>
      </c>
      <c r="W193" s="326"/>
      <c r="X193" s="180"/>
      <c r="Y193" s="335"/>
      <c r="Z193" s="187">
        <f t="shared" ref="Z193:Z198" si="64">+SUM(AB193:AM193)</f>
        <v>0</v>
      </c>
      <c r="AA193" s="339"/>
      <c r="AB193" s="510"/>
      <c r="AC193" s="510"/>
      <c r="AD193" s="510"/>
      <c r="AE193" s="510"/>
      <c r="AF193" s="510"/>
      <c r="AG193" s="510"/>
      <c r="AH193" s="510"/>
      <c r="AI193" s="510"/>
      <c r="AJ193" s="510"/>
      <c r="AK193" s="510"/>
      <c r="AL193" s="510"/>
      <c r="AM193" s="510"/>
      <c r="AN193" s="342"/>
    </row>
    <row r="194" spans="2:40" ht="14.1" customHeight="1">
      <c r="B194" s="300"/>
      <c r="C194" s="846"/>
      <c r="D194" s="848"/>
      <c r="E194" s="381"/>
      <c r="F194" s="851"/>
      <c r="G194" s="843"/>
      <c r="H194" s="302"/>
      <c r="I194" s="84"/>
      <c r="J194" s="304"/>
      <c r="K194" s="119"/>
      <c r="L194" s="317"/>
      <c r="M194" s="447"/>
      <c r="N194" s="326"/>
      <c r="O194" s="119"/>
      <c r="P194" s="317"/>
      <c r="Q194" s="447"/>
      <c r="R194" s="447"/>
      <c r="S194" s="447"/>
      <c r="T194" s="509"/>
      <c r="U194" s="309"/>
      <c r="V194" s="156">
        <f t="shared" si="63"/>
        <v>0</v>
      </c>
      <c r="W194" s="326"/>
      <c r="X194" s="180"/>
      <c r="Y194" s="335"/>
      <c r="Z194" s="187">
        <f t="shared" si="64"/>
        <v>0</v>
      </c>
      <c r="AA194" s="339"/>
      <c r="AB194" s="510"/>
      <c r="AC194" s="510"/>
      <c r="AD194" s="510"/>
      <c r="AE194" s="510"/>
      <c r="AF194" s="510"/>
      <c r="AG194" s="510"/>
      <c r="AH194" s="510"/>
      <c r="AI194" s="510"/>
      <c r="AJ194" s="510"/>
      <c r="AK194" s="510"/>
      <c r="AL194" s="510"/>
      <c r="AM194" s="510"/>
      <c r="AN194" s="342"/>
    </row>
    <row r="195" spans="2:40" ht="14.1" customHeight="1">
      <c r="B195" s="300"/>
      <c r="C195" s="846"/>
      <c r="D195" s="848"/>
      <c r="E195" s="381"/>
      <c r="F195" s="851"/>
      <c r="G195" s="843"/>
      <c r="H195" s="302"/>
      <c r="I195" s="84"/>
      <c r="J195" s="304"/>
      <c r="K195" s="119"/>
      <c r="L195" s="317"/>
      <c r="M195" s="447"/>
      <c r="N195" s="326"/>
      <c r="O195" s="119"/>
      <c r="P195" s="317"/>
      <c r="Q195" s="447"/>
      <c r="R195" s="447"/>
      <c r="S195" s="447"/>
      <c r="T195" s="509"/>
      <c r="U195" s="309"/>
      <c r="V195" s="156">
        <f t="shared" si="63"/>
        <v>0</v>
      </c>
      <c r="W195" s="326"/>
      <c r="X195" s="180"/>
      <c r="Y195" s="335"/>
      <c r="Z195" s="187">
        <f t="shared" si="64"/>
        <v>0</v>
      </c>
      <c r="AA195" s="339"/>
      <c r="AB195" s="510"/>
      <c r="AC195" s="510"/>
      <c r="AD195" s="510"/>
      <c r="AE195" s="510"/>
      <c r="AF195" s="510"/>
      <c r="AG195" s="510"/>
      <c r="AH195" s="510"/>
      <c r="AI195" s="510"/>
      <c r="AJ195" s="510"/>
      <c r="AK195" s="510"/>
      <c r="AL195" s="510"/>
      <c r="AM195" s="510"/>
      <c r="AN195" s="342"/>
    </row>
    <row r="196" spans="2:40" ht="14.1" customHeight="1">
      <c r="B196" s="300"/>
      <c r="C196" s="846"/>
      <c r="D196" s="848"/>
      <c r="E196" s="381"/>
      <c r="F196" s="851"/>
      <c r="G196" s="843"/>
      <c r="H196" s="302"/>
      <c r="I196" s="84"/>
      <c r="J196" s="304"/>
      <c r="K196" s="119"/>
      <c r="L196" s="317"/>
      <c r="M196" s="447"/>
      <c r="N196" s="326"/>
      <c r="O196" s="119"/>
      <c r="P196" s="317"/>
      <c r="Q196" s="447"/>
      <c r="R196" s="447"/>
      <c r="S196" s="447"/>
      <c r="T196" s="509"/>
      <c r="U196" s="309"/>
      <c r="V196" s="156">
        <f t="shared" si="63"/>
        <v>0</v>
      </c>
      <c r="W196" s="326"/>
      <c r="X196" s="180"/>
      <c r="Y196" s="335"/>
      <c r="Z196" s="187">
        <f t="shared" si="64"/>
        <v>0</v>
      </c>
      <c r="AA196" s="339"/>
      <c r="AB196" s="510"/>
      <c r="AC196" s="510"/>
      <c r="AD196" s="510"/>
      <c r="AE196" s="510"/>
      <c r="AF196" s="510"/>
      <c r="AG196" s="510"/>
      <c r="AH196" s="510"/>
      <c r="AI196" s="510"/>
      <c r="AJ196" s="510"/>
      <c r="AK196" s="510"/>
      <c r="AL196" s="510"/>
      <c r="AM196" s="510"/>
      <c r="AN196" s="342"/>
    </row>
    <row r="197" spans="2:40" ht="14.1" customHeight="1">
      <c r="B197" s="300"/>
      <c r="C197" s="846"/>
      <c r="D197" s="848"/>
      <c r="E197" s="381"/>
      <c r="F197" s="851"/>
      <c r="G197" s="843"/>
      <c r="H197" s="302"/>
      <c r="I197" s="84"/>
      <c r="J197" s="304"/>
      <c r="K197" s="119"/>
      <c r="L197" s="317"/>
      <c r="M197" s="447"/>
      <c r="N197" s="326"/>
      <c r="O197" s="119"/>
      <c r="P197" s="317"/>
      <c r="Q197" s="447"/>
      <c r="R197" s="447"/>
      <c r="S197" s="447"/>
      <c r="T197" s="509"/>
      <c r="U197" s="309"/>
      <c r="V197" s="156">
        <f t="shared" si="63"/>
        <v>0</v>
      </c>
      <c r="W197" s="326"/>
      <c r="X197" s="180"/>
      <c r="Y197" s="335"/>
      <c r="Z197" s="187">
        <f t="shared" si="64"/>
        <v>0</v>
      </c>
      <c r="AA197" s="339"/>
      <c r="AB197" s="510"/>
      <c r="AC197" s="510"/>
      <c r="AD197" s="510"/>
      <c r="AE197" s="510"/>
      <c r="AF197" s="510"/>
      <c r="AG197" s="510"/>
      <c r="AH197" s="510"/>
      <c r="AI197" s="510"/>
      <c r="AJ197" s="510"/>
      <c r="AK197" s="510"/>
      <c r="AL197" s="510"/>
      <c r="AM197" s="510"/>
      <c r="AN197" s="342"/>
    </row>
    <row r="198" spans="2:40" ht="14.1" customHeight="1">
      <c r="B198" s="300"/>
      <c r="C198" s="846"/>
      <c r="D198" s="848"/>
      <c r="E198" s="381"/>
      <c r="F198" s="851"/>
      <c r="G198" s="843"/>
      <c r="H198" s="302"/>
      <c r="I198" s="84"/>
      <c r="J198" s="304"/>
      <c r="K198" s="119"/>
      <c r="L198" s="317"/>
      <c r="M198" s="447"/>
      <c r="N198" s="326"/>
      <c r="O198" s="119"/>
      <c r="P198" s="317"/>
      <c r="Q198" s="447"/>
      <c r="R198" s="447"/>
      <c r="S198" s="447"/>
      <c r="T198" s="509"/>
      <c r="U198" s="309"/>
      <c r="V198" s="156">
        <f t="shared" si="63"/>
        <v>0</v>
      </c>
      <c r="W198" s="326"/>
      <c r="X198" s="180"/>
      <c r="Y198" s="335"/>
      <c r="Z198" s="187">
        <f t="shared" si="64"/>
        <v>0</v>
      </c>
      <c r="AA198" s="339"/>
      <c r="AB198" s="510"/>
      <c r="AC198" s="510"/>
      <c r="AD198" s="510"/>
      <c r="AE198" s="510"/>
      <c r="AF198" s="510"/>
      <c r="AG198" s="510"/>
      <c r="AH198" s="510"/>
      <c r="AI198" s="510"/>
      <c r="AJ198" s="510"/>
      <c r="AK198" s="510"/>
      <c r="AL198" s="510"/>
      <c r="AM198" s="510"/>
      <c r="AN198" s="342"/>
    </row>
    <row r="199" spans="2:40" ht="14.1" customHeight="1">
      <c r="B199" s="300"/>
      <c r="C199" s="846"/>
      <c r="D199" s="848"/>
      <c r="E199" s="381"/>
      <c r="F199" s="852"/>
      <c r="G199" s="844"/>
      <c r="H199" s="302"/>
      <c r="I199" s="162"/>
      <c r="J199" s="304"/>
      <c r="K199" s="119"/>
      <c r="L199" s="317"/>
      <c r="M199" s="163"/>
      <c r="N199" s="326"/>
      <c r="O199" s="119"/>
      <c r="P199" s="317"/>
      <c r="Q199" s="163"/>
      <c r="R199" s="163"/>
      <c r="S199" s="163"/>
      <c r="T199" s="233"/>
      <c r="U199" s="309"/>
      <c r="V199" s="164">
        <f>SUM(V193:V198)</f>
        <v>0</v>
      </c>
      <c r="W199" s="326"/>
      <c r="X199" s="180"/>
      <c r="Y199" s="335"/>
      <c r="Z199" s="164">
        <f>SUM(Z193:Z198)</f>
        <v>0</v>
      </c>
      <c r="AA199" s="339"/>
      <c r="AB199" s="164">
        <f t="shared" ref="AB199:AM199" si="65">SUM(AB193:AB198)</f>
        <v>0</v>
      </c>
      <c r="AC199" s="164">
        <f t="shared" si="65"/>
        <v>0</v>
      </c>
      <c r="AD199" s="164">
        <f t="shared" si="65"/>
        <v>0</v>
      </c>
      <c r="AE199" s="164">
        <f t="shared" si="65"/>
        <v>0</v>
      </c>
      <c r="AF199" s="164">
        <f t="shared" si="65"/>
        <v>0</v>
      </c>
      <c r="AG199" s="164">
        <f t="shared" si="65"/>
        <v>0</v>
      </c>
      <c r="AH199" s="164">
        <f t="shared" si="65"/>
        <v>0</v>
      </c>
      <c r="AI199" s="164">
        <f t="shared" si="65"/>
        <v>0</v>
      </c>
      <c r="AJ199" s="164">
        <f t="shared" si="65"/>
        <v>0</v>
      </c>
      <c r="AK199" s="164">
        <f t="shared" si="65"/>
        <v>0</v>
      </c>
      <c r="AL199" s="164">
        <f t="shared" si="65"/>
        <v>0</v>
      </c>
      <c r="AM199" s="164">
        <f t="shared" si="65"/>
        <v>0</v>
      </c>
      <c r="AN199" s="342"/>
    </row>
    <row r="200" spans="2:40" ht="8.1" customHeight="1">
      <c r="B200" s="300"/>
      <c r="C200" s="846"/>
      <c r="D200" s="848"/>
      <c r="E200" s="381"/>
      <c r="F200" s="328"/>
      <c r="G200" s="312"/>
      <c r="H200" s="302"/>
      <c r="I200" s="312"/>
      <c r="J200" s="304"/>
      <c r="K200" s="119"/>
      <c r="L200" s="317"/>
      <c r="M200" s="328"/>
      <c r="N200" s="326"/>
      <c r="O200" s="119"/>
      <c r="P200" s="317"/>
      <c r="Q200" s="328"/>
      <c r="R200" s="328"/>
      <c r="S200" s="328"/>
      <c r="T200" s="329"/>
      <c r="U200" s="312"/>
      <c r="V200" s="330"/>
      <c r="W200" s="326"/>
      <c r="X200" s="180"/>
      <c r="Y200" s="335"/>
      <c r="Z200" s="332"/>
      <c r="AA200" s="340"/>
      <c r="AB200" s="332"/>
      <c r="AC200" s="332"/>
      <c r="AD200" s="332"/>
      <c r="AE200" s="332"/>
      <c r="AF200" s="332"/>
      <c r="AG200" s="332"/>
      <c r="AH200" s="332"/>
      <c r="AI200" s="332"/>
      <c r="AJ200" s="332"/>
      <c r="AK200" s="332"/>
      <c r="AL200" s="332"/>
      <c r="AM200" s="332"/>
      <c r="AN200" s="342"/>
    </row>
    <row r="201" spans="2:40" ht="14.1" customHeight="1">
      <c r="B201" s="300"/>
      <c r="C201" s="846"/>
      <c r="D201" s="848"/>
      <c r="E201" s="381"/>
      <c r="F201" s="850" t="s">
        <v>201</v>
      </c>
      <c r="G201" s="842"/>
      <c r="H201" s="302"/>
      <c r="I201" s="84"/>
      <c r="J201" s="304"/>
      <c r="K201" s="119"/>
      <c r="L201" s="317"/>
      <c r="M201" s="447"/>
      <c r="N201" s="326"/>
      <c r="O201" s="119"/>
      <c r="P201" s="317"/>
      <c r="Q201" s="447"/>
      <c r="R201" s="447"/>
      <c r="S201" s="447"/>
      <c r="T201" s="509"/>
      <c r="U201" s="309"/>
      <c r="V201" s="156">
        <f t="shared" ref="V201:V206" si="66">+S201*T201</f>
        <v>0</v>
      </c>
      <c r="W201" s="326"/>
      <c r="X201" s="180"/>
      <c r="Y201" s="335"/>
      <c r="Z201" s="187">
        <f t="shared" ref="Z201:Z206" si="67">+SUM(AB201:AM201)</f>
        <v>0</v>
      </c>
      <c r="AA201" s="339"/>
      <c r="AB201" s="510"/>
      <c r="AC201" s="510"/>
      <c r="AD201" s="510"/>
      <c r="AE201" s="510"/>
      <c r="AF201" s="510"/>
      <c r="AG201" s="510"/>
      <c r="AH201" s="510"/>
      <c r="AI201" s="510"/>
      <c r="AJ201" s="510"/>
      <c r="AK201" s="510"/>
      <c r="AL201" s="510"/>
      <c r="AM201" s="510"/>
      <c r="AN201" s="342"/>
    </row>
    <row r="202" spans="2:40" ht="14.1" customHeight="1">
      <c r="B202" s="300"/>
      <c r="C202" s="846"/>
      <c r="D202" s="848"/>
      <c r="E202" s="381"/>
      <c r="F202" s="851"/>
      <c r="G202" s="843"/>
      <c r="H202" s="302"/>
      <c r="I202" s="84"/>
      <c r="J202" s="304"/>
      <c r="K202" s="119"/>
      <c r="L202" s="317"/>
      <c r="M202" s="447"/>
      <c r="N202" s="326"/>
      <c r="O202" s="119"/>
      <c r="P202" s="317"/>
      <c r="Q202" s="447"/>
      <c r="R202" s="447"/>
      <c r="S202" s="447"/>
      <c r="T202" s="509"/>
      <c r="U202" s="309"/>
      <c r="V202" s="156">
        <f t="shared" si="66"/>
        <v>0</v>
      </c>
      <c r="W202" s="326"/>
      <c r="X202" s="180"/>
      <c r="Y202" s="335"/>
      <c r="Z202" s="187">
        <f t="shared" si="67"/>
        <v>0</v>
      </c>
      <c r="AA202" s="339"/>
      <c r="AB202" s="510"/>
      <c r="AC202" s="510"/>
      <c r="AD202" s="510"/>
      <c r="AE202" s="510"/>
      <c r="AF202" s="510"/>
      <c r="AG202" s="510"/>
      <c r="AH202" s="510"/>
      <c r="AI202" s="510"/>
      <c r="AJ202" s="510"/>
      <c r="AK202" s="510"/>
      <c r="AL202" s="510"/>
      <c r="AM202" s="510"/>
      <c r="AN202" s="342"/>
    </row>
    <row r="203" spans="2:40" ht="14.1" customHeight="1">
      <c r="B203" s="300"/>
      <c r="C203" s="846"/>
      <c r="D203" s="848"/>
      <c r="E203" s="381"/>
      <c r="F203" s="851"/>
      <c r="G203" s="843"/>
      <c r="H203" s="302"/>
      <c r="I203" s="84"/>
      <c r="J203" s="304"/>
      <c r="K203" s="119"/>
      <c r="L203" s="317"/>
      <c r="M203" s="447"/>
      <c r="N203" s="326"/>
      <c r="O203" s="119"/>
      <c r="P203" s="317"/>
      <c r="Q203" s="447"/>
      <c r="R203" s="447"/>
      <c r="S203" s="447"/>
      <c r="T203" s="509"/>
      <c r="U203" s="309"/>
      <c r="V203" s="156">
        <f t="shared" si="66"/>
        <v>0</v>
      </c>
      <c r="W203" s="326"/>
      <c r="X203" s="180"/>
      <c r="Y203" s="335"/>
      <c r="Z203" s="187">
        <f t="shared" si="67"/>
        <v>0</v>
      </c>
      <c r="AA203" s="339"/>
      <c r="AB203" s="510"/>
      <c r="AC203" s="510"/>
      <c r="AD203" s="510"/>
      <c r="AE203" s="510"/>
      <c r="AF203" s="510"/>
      <c r="AG203" s="510"/>
      <c r="AH203" s="510"/>
      <c r="AI203" s="510"/>
      <c r="AJ203" s="510"/>
      <c r="AK203" s="510"/>
      <c r="AL203" s="510"/>
      <c r="AM203" s="510"/>
      <c r="AN203" s="342"/>
    </row>
    <row r="204" spans="2:40" ht="14.1" customHeight="1">
      <c r="B204" s="300"/>
      <c r="C204" s="846"/>
      <c r="D204" s="848"/>
      <c r="E204" s="381"/>
      <c r="F204" s="851"/>
      <c r="G204" s="843"/>
      <c r="H204" s="302"/>
      <c r="I204" s="84"/>
      <c r="J204" s="304"/>
      <c r="K204" s="119"/>
      <c r="L204" s="317"/>
      <c r="M204" s="447"/>
      <c r="N204" s="326"/>
      <c r="O204" s="119"/>
      <c r="P204" s="317"/>
      <c r="Q204" s="447"/>
      <c r="R204" s="447"/>
      <c r="S204" s="447"/>
      <c r="T204" s="509"/>
      <c r="U204" s="309"/>
      <c r="V204" s="156">
        <f t="shared" si="66"/>
        <v>0</v>
      </c>
      <c r="W204" s="326"/>
      <c r="X204" s="180"/>
      <c r="Y204" s="335"/>
      <c r="Z204" s="187">
        <f t="shared" si="67"/>
        <v>0</v>
      </c>
      <c r="AA204" s="339"/>
      <c r="AB204" s="510"/>
      <c r="AC204" s="510"/>
      <c r="AD204" s="510"/>
      <c r="AE204" s="510"/>
      <c r="AF204" s="510"/>
      <c r="AG204" s="510"/>
      <c r="AH204" s="510"/>
      <c r="AI204" s="510"/>
      <c r="AJ204" s="510"/>
      <c r="AK204" s="510"/>
      <c r="AL204" s="510"/>
      <c r="AM204" s="510"/>
      <c r="AN204" s="342"/>
    </row>
    <row r="205" spans="2:40" ht="14.1" customHeight="1">
      <c r="B205" s="300"/>
      <c r="C205" s="846"/>
      <c r="D205" s="848"/>
      <c r="E205" s="381"/>
      <c r="F205" s="851"/>
      <c r="G205" s="843"/>
      <c r="H205" s="302"/>
      <c r="I205" s="84"/>
      <c r="J205" s="304"/>
      <c r="K205" s="119"/>
      <c r="L205" s="317"/>
      <c r="M205" s="447"/>
      <c r="N205" s="326"/>
      <c r="O205" s="119"/>
      <c r="P205" s="317"/>
      <c r="Q205" s="447"/>
      <c r="R205" s="447"/>
      <c r="S205" s="447"/>
      <c r="T205" s="509"/>
      <c r="U205" s="309"/>
      <c r="V205" s="156">
        <f t="shared" si="66"/>
        <v>0</v>
      </c>
      <c r="W205" s="326"/>
      <c r="X205" s="180"/>
      <c r="Y205" s="335"/>
      <c r="Z205" s="187">
        <f t="shared" si="67"/>
        <v>0</v>
      </c>
      <c r="AA205" s="339"/>
      <c r="AB205" s="510"/>
      <c r="AC205" s="510"/>
      <c r="AD205" s="510"/>
      <c r="AE205" s="510"/>
      <c r="AF205" s="510"/>
      <c r="AG205" s="510"/>
      <c r="AH205" s="510"/>
      <c r="AI205" s="510"/>
      <c r="AJ205" s="510"/>
      <c r="AK205" s="510"/>
      <c r="AL205" s="510"/>
      <c r="AM205" s="510"/>
      <c r="AN205" s="342"/>
    </row>
    <row r="206" spans="2:40" ht="14.1" customHeight="1">
      <c r="B206" s="300"/>
      <c r="C206" s="846"/>
      <c r="D206" s="848"/>
      <c r="E206" s="381"/>
      <c r="F206" s="851"/>
      <c r="G206" s="843"/>
      <c r="H206" s="302"/>
      <c r="I206" s="84"/>
      <c r="J206" s="304"/>
      <c r="K206" s="119"/>
      <c r="L206" s="317"/>
      <c r="M206" s="447"/>
      <c r="N206" s="326"/>
      <c r="O206" s="119"/>
      <c r="P206" s="317"/>
      <c r="Q206" s="447"/>
      <c r="R206" s="447"/>
      <c r="S206" s="447"/>
      <c r="T206" s="509"/>
      <c r="U206" s="309"/>
      <c r="V206" s="156">
        <f t="shared" si="66"/>
        <v>0</v>
      </c>
      <c r="W206" s="326"/>
      <c r="X206" s="180"/>
      <c r="Y206" s="335"/>
      <c r="Z206" s="187">
        <f t="shared" si="67"/>
        <v>0</v>
      </c>
      <c r="AA206" s="339"/>
      <c r="AB206" s="510"/>
      <c r="AC206" s="510"/>
      <c r="AD206" s="510"/>
      <c r="AE206" s="510"/>
      <c r="AF206" s="510"/>
      <c r="AG206" s="510"/>
      <c r="AH206" s="510"/>
      <c r="AI206" s="510"/>
      <c r="AJ206" s="510"/>
      <c r="AK206" s="510"/>
      <c r="AL206" s="510"/>
      <c r="AM206" s="510"/>
      <c r="AN206" s="342"/>
    </row>
    <row r="207" spans="2:40" ht="14.1" customHeight="1">
      <c r="B207" s="300"/>
      <c r="C207" s="846"/>
      <c r="D207" s="848"/>
      <c r="E207" s="381"/>
      <c r="F207" s="852"/>
      <c r="G207" s="844"/>
      <c r="H207" s="302"/>
      <c r="I207" s="162"/>
      <c r="J207" s="304"/>
      <c r="K207" s="119"/>
      <c r="L207" s="317"/>
      <c r="M207" s="163"/>
      <c r="N207" s="326"/>
      <c r="O207" s="119"/>
      <c r="P207" s="317"/>
      <c r="Q207" s="163"/>
      <c r="R207" s="163"/>
      <c r="S207" s="163"/>
      <c r="T207" s="233"/>
      <c r="U207" s="309"/>
      <c r="V207" s="164">
        <f>SUM(V201:V206)</f>
        <v>0</v>
      </c>
      <c r="W207" s="326"/>
      <c r="X207" s="180"/>
      <c r="Y207" s="335"/>
      <c r="Z207" s="164">
        <f>SUM(Z201:Z206)</f>
        <v>0</v>
      </c>
      <c r="AA207" s="339"/>
      <c r="AB207" s="164">
        <f t="shared" ref="AB207:AM207" si="68">SUM(AB201:AB206)</f>
        <v>0</v>
      </c>
      <c r="AC207" s="164">
        <f t="shared" si="68"/>
        <v>0</v>
      </c>
      <c r="AD207" s="164">
        <f t="shared" si="68"/>
        <v>0</v>
      </c>
      <c r="AE207" s="164">
        <f t="shared" si="68"/>
        <v>0</v>
      </c>
      <c r="AF207" s="164">
        <f t="shared" si="68"/>
        <v>0</v>
      </c>
      <c r="AG207" s="164">
        <f t="shared" si="68"/>
        <v>0</v>
      </c>
      <c r="AH207" s="164">
        <f t="shared" si="68"/>
        <v>0</v>
      </c>
      <c r="AI207" s="164">
        <f t="shared" si="68"/>
        <v>0</v>
      </c>
      <c r="AJ207" s="164">
        <f t="shared" si="68"/>
        <v>0</v>
      </c>
      <c r="AK207" s="164">
        <f t="shared" si="68"/>
        <v>0</v>
      </c>
      <c r="AL207" s="164">
        <f t="shared" si="68"/>
        <v>0</v>
      </c>
      <c r="AM207" s="164">
        <f t="shared" si="68"/>
        <v>0</v>
      </c>
      <c r="AN207" s="342"/>
    </row>
    <row r="208" spans="2:40" ht="8.1" customHeight="1">
      <c r="B208" s="300"/>
      <c r="C208" s="846"/>
      <c r="D208" s="848"/>
      <c r="E208" s="381"/>
      <c r="F208" s="328"/>
      <c r="G208" s="312"/>
      <c r="H208" s="302"/>
      <c r="I208" s="312"/>
      <c r="J208" s="304"/>
      <c r="K208" s="119"/>
      <c r="L208" s="317"/>
      <c r="M208" s="328"/>
      <c r="N208" s="326"/>
      <c r="O208" s="119"/>
      <c r="P208" s="317"/>
      <c r="Q208" s="328"/>
      <c r="R208" s="328"/>
      <c r="S208" s="328"/>
      <c r="T208" s="329"/>
      <c r="U208" s="312"/>
      <c r="V208" s="330"/>
      <c r="W208" s="326"/>
      <c r="X208" s="180"/>
      <c r="Y208" s="335"/>
      <c r="Z208" s="332"/>
      <c r="AA208" s="340"/>
      <c r="AB208" s="332"/>
      <c r="AC208" s="332"/>
      <c r="AD208" s="332"/>
      <c r="AE208" s="332"/>
      <c r="AF208" s="332"/>
      <c r="AG208" s="332"/>
      <c r="AH208" s="332"/>
      <c r="AI208" s="332"/>
      <c r="AJ208" s="332"/>
      <c r="AK208" s="332"/>
      <c r="AL208" s="332"/>
      <c r="AM208" s="332"/>
      <c r="AN208" s="342"/>
    </row>
    <row r="209" spans="2:40" ht="14.1" customHeight="1">
      <c r="B209" s="300"/>
      <c r="C209" s="846"/>
      <c r="D209" s="848"/>
      <c r="E209" s="381"/>
      <c r="F209" s="850" t="s">
        <v>202</v>
      </c>
      <c r="G209" s="842"/>
      <c r="H209" s="302"/>
      <c r="I209" s="84"/>
      <c r="J209" s="304"/>
      <c r="K209" s="119"/>
      <c r="L209" s="317"/>
      <c r="M209" s="447"/>
      <c r="N209" s="326"/>
      <c r="O209" s="119"/>
      <c r="P209" s="317"/>
      <c r="Q209" s="447"/>
      <c r="R209" s="447"/>
      <c r="S209" s="447"/>
      <c r="T209" s="509"/>
      <c r="U209" s="309"/>
      <c r="V209" s="156">
        <f t="shared" ref="V209:V214" si="69">+S209*T209</f>
        <v>0</v>
      </c>
      <c r="W209" s="326"/>
      <c r="X209" s="180"/>
      <c r="Y209" s="335"/>
      <c r="Z209" s="187">
        <f t="shared" ref="Z209:Z214" si="70">+SUM(AB209:AM209)</f>
        <v>0</v>
      </c>
      <c r="AA209" s="339"/>
      <c r="AB209" s="510"/>
      <c r="AC209" s="510"/>
      <c r="AD209" s="510"/>
      <c r="AE209" s="510"/>
      <c r="AF209" s="510"/>
      <c r="AG209" s="510"/>
      <c r="AH209" s="510"/>
      <c r="AI209" s="510"/>
      <c r="AJ209" s="510"/>
      <c r="AK209" s="510"/>
      <c r="AL209" s="510"/>
      <c r="AM209" s="510"/>
      <c r="AN209" s="342"/>
    </row>
    <row r="210" spans="2:40" ht="14.1" customHeight="1">
      <c r="B210" s="300"/>
      <c r="C210" s="846"/>
      <c r="D210" s="848"/>
      <c r="E210" s="381"/>
      <c r="F210" s="851"/>
      <c r="G210" s="843"/>
      <c r="H210" s="302"/>
      <c r="I210" s="84"/>
      <c r="J210" s="304"/>
      <c r="K210" s="119"/>
      <c r="L210" s="317"/>
      <c r="M210" s="447"/>
      <c r="N210" s="326"/>
      <c r="O210" s="119"/>
      <c r="P210" s="317"/>
      <c r="Q210" s="447"/>
      <c r="R210" s="447"/>
      <c r="S210" s="447"/>
      <c r="T210" s="509"/>
      <c r="U210" s="309"/>
      <c r="V210" s="156">
        <f t="shared" si="69"/>
        <v>0</v>
      </c>
      <c r="W210" s="326"/>
      <c r="X210" s="180"/>
      <c r="Y210" s="335"/>
      <c r="Z210" s="187">
        <f t="shared" si="70"/>
        <v>0</v>
      </c>
      <c r="AA210" s="339"/>
      <c r="AB210" s="510"/>
      <c r="AC210" s="510"/>
      <c r="AD210" s="510"/>
      <c r="AE210" s="510"/>
      <c r="AF210" s="510"/>
      <c r="AG210" s="510"/>
      <c r="AH210" s="510"/>
      <c r="AI210" s="510"/>
      <c r="AJ210" s="510"/>
      <c r="AK210" s="510"/>
      <c r="AL210" s="510"/>
      <c r="AM210" s="510"/>
      <c r="AN210" s="342"/>
    </row>
    <row r="211" spans="2:40" ht="14.1" customHeight="1">
      <c r="B211" s="300"/>
      <c r="C211" s="846"/>
      <c r="D211" s="848"/>
      <c r="E211" s="381"/>
      <c r="F211" s="851"/>
      <c r="G211" s="843"/>
      <c r="H211" s="302"/>
      <c r="I211" s="84"/>
      <c r="J211" s="304"/>
      <c r="K211" s="119"/>
      <c r="L211" s="317"/>
      <c r="M211" s="447"/>
      <c r="N211" s="326"/>
      <c r="O211" s="119"/>
      <c r="P211" s="317"/>
      <c r="Q211" s="447"/>
      <c r="R211" s="447"/>
      <c r="S211" s="447"/>
      <c r="T211" s="509"/>
      <c r="U211" s="309"/>
      <c r="V211" s="156">
        <f t="shared" si="69"/>
        <v>0</v>
      </c>
      <c r="W211" s="326"/>
      <c r="X211" s="180"/>
      <c r="Y211" s="335"/>
      <c r="Z211" s="187">
        <f t="shared" si="70"/>
        <v>0</v>
      </c>
      <c r="AA211" s="339"/>
      <c r="AB211" s="510"/>
      <c r="AC211" s="510"/>
      <c r="AD211" s="510"/>
      <c r="AE211" s="510"/>
      <c r="AF211" s="510"/>
      <c r="AG211" s="510"/>
      <c r="AH211" s="510"/>
      <c r="AI211" s="510"/>
      <c r="AJ211" s="510"/>
      <c r="AK211" s="510"/>
      <c r="AL211" s="510"/>
      <c r="AM211" s="510"/>
      <c r="AN211" s="342"/>
    </row>
    <row r="212" spans="2:40" ht="14.1" customHeight="1">
      <c r="B212" s="300"/>
      <c r="C212" s="846"/>
      <c r="D212" s="848"/>
      <c r="E212" s="381"/>
      <c r="F212" s="851"/>
      <c r="G212" s="843"/>
      <c r="H212" s="302"/>
      <c r="I212" s="84"/>
      <c r="J212" s="304"/>
      <c r="K212" s="119"/>
      <c r="L212" s="317"/>
      <c r="M212" s="447"/>
      <c r="N212" s="326"/>
      <c r="O212" s="119"/>
      <c r="P212" s="317"/>
      <c r="Q212" s="447"/>
      <c r="R212" s="447"/>
      <c r="S212" s="447"/>
      <c r="T212" s="509"/>
      <c r="U212" s="309"/>
      <c r="V212" s="156">
        <f t="shared" si="69"/>
        <v>0</v>
      </c>
      <c r="W212" s="326"/>
      <c r="X212" s="180"/>
      <c r="Y212" s="335"/>
      <c r="Z212" s="187">
        <f t="shared" si="70"/>
        <v>0</v>
      </c>
      <c r="AA212" s="339"/>
      <c r="AB212" s="510"/>
      <c r="AC212" s="510"/>
      <c r="AD212" s="510"/>
      <c r="AE212" s="510"/>
      <c r="AF212" s="510"/>
      <c r="AG212" s="510"/>
      <c r="AH212" s="510"/>
      <c r="AI212" s="510"/>
      <c r="AJ212" s="510"/>
      <c r="AK212" s="510"/>
      <c r="AL212" s="510"/>
      <c r="AM212" s="510"/>
      <c r="AN212" s="342"/>
    </row>
    <row r="213" spans="2:40" ht="14.1" customHeight="1">
      <c r="B213" s="300"/>
      <c r="C213" s="846"/>
      <c r="D213" s="848"/>
      <c r="E213" s="381"/>
      <c r="F213" s="851"/>
      <c r="G213" s="843"/>
      <c r="H213" s="302"/>
      <c r="I213" s="84"/>
      <c r="J213" s="304"/>
      <c r="K213" s="119"/>
      <c r="L213" s="317"/>
      <c r="M213" s="447"/>
      <c r="N213" s="326"/>
      <c r="O213" s="119"/>
      <c r="P213" s="317"/>
      <c r="Q213" s="447"/>
      <c r="R213" s="447"/>
      <c r="S213" s="447"/>
      <c r="T213" s="509"/>
      <c r="U213" s="309"/>
      <c r="V213" s="156">
        <f t="shared" si="69"/>
        <v>0</v>
      </c>
      <c r="W213" s="326"/>
      <c r="X213" s="180"/>
      <c r="Y213" s="335"/>
      <c r="Z213" s="187">
        <f t="shared" si="70"/>
        <v>0</v>
      </c>
      <c r="AA213" s="339"/>
      <c r="AB213" s="510"/>
      <c r="AC213" s="510"/>
      <c r="AD213" s="510"/>
      <c r="AE213" s="510"/>
      <c r="AF213" s="510"/>
      <c r="AG213" s="510"/>
      <c r="AH213" s="510"/>
      <c r="AI213" s="510"/>
      <c r="AJ213" s="510"/>
      <c r="AK213" s="510"/>
      <c r="AL213" s="510"/>
      <c r="AM213" s="510"/>
      <c r="AN213" s="342"/>
    </row>
    <row r="214" spans="2:40" ht="14.1" customHeight="1">
      <c r="B214" s="300"/>
      <c r="C214" s="846"/>
      <c r="D214" s="848"/>
      <c r="E214" s="381"/>
      <c r="F214" s="851"/>
      <c r="G214" s="843"/>
      <c r="H214" s="302"/>
      <c r="I214" s="84"/>
      <c r="J214" s="304"/>
      <c r="K214" s="119"/>
      <c r="L214" s="317"/>
      <c r="M214" s="447"/>
      <c r="N214" s="326"/>
      <c r="O214" s="119"/>
      <c r="P214" s="317"/>
      <c r="Q214" s="447"/>
      <c r="R214" s="447"/>
      <c r="S214" s="447"/>
      <c r="T214" s="509"/>
      <c r="U214" s="309"/>
      <c r="V214" s="156">
        <f t="shared" si="69"/>
        <v>0</v>
      </c>
      <c r="W214" s="326"/>
      <c r="X214" s="180"/>
      <c r="Y214" s="335"/>
      <c r="Z214" s="187">
        <f t="shared" si="70"/>
        <v>0</v>
      </c>
      <c r="AA214" s="339"/>
      <c r="AB214" s="510"/>
      <c r="AC214" s="510"/>
      <c r="AD214" s="510"/>
      <c r="AE214" s="510"/>
      <c r="AF214" s="510"/>
      <c r="AG214" s="510"/>
      <c r="AH214" s="510"/>
      <c r="AI214" s="510"/>
      <c r="AJ214" s="510"/>
      <c r="AK214" s="510"/>
      <c r="AL214" s="510"/>
      <c r="AM214" s="510"/>
      <c r="AN214" s="342"/>
    </row>
    <row r="215" spans="2:40" ht="14.1" customHeight="1">
      <c r="B215" s="300"/>
      <c r="C215" s="846"/>
      <c r="D215" s="848"/>
      <c r="E215" s="381"/>
      <c r="F215" s="852"/>
      <c r="G215" s="844"/>
      <c r="H215" s="302"/>
      <c r="I215" s="162"/>
      <c r="J215" s="304"/>
      <c r="K215" s="119"/>
      <c r="L215" s="317"/>
      <c r="M215" s="163"/>
      <c r="N215" s="326"/>
      <c r="O215" s="119"/>
      <c r="P215" s="317"/>
      <c r="Q215" s="163"/>
      <c r="R215" s="163"/>
      <c r="S215" s="163"/>
      <c r="T215" s="233"/>
      <c r="U215" s="309"/>
      <c r="V215" s="164">
        <f>SUM(V209:V214)</f>
        <v>0</v>
      </c>
      <c r="W215" s="326"/>
      <c r="X215" s="180"/>
      <c r="Y215" s="335"/>
      <c r="Z215" s="164">
        <f>SUM(Z209:Z214)</f>
        <v>0</v>
      </c>
      <c r="AA215" s="339"/>
      <c r="AB215" s="164">
        <f t="shared" ref="AB215:AM215" si="71">SUM(AB209:AB214)</f>
        <v>0</v>
      </c>
      <c r="AC215" s="164">
        <f t="shared" si="71"/>
        <v>0</v>
      </c>
      <c r="AD215" s="164">
        <f t="shared" si="71"/>
        <v>0</v>
      </c>
      <c r="AE215" s="164">
        <f t="shared" si="71"/>
        <v>0</v>
      </c>
      <c r="AF215" s="164">
        <f t="shared" si="71"/>
        <v>0</v>
      </c>
      <c r="AG215" s="164">
        <f t="shared" si="71"/>
        <v>0</v>
      </c>
      <c r="AH215" s="164">
        <f t="shared" si="71"/>
        <v>0</v>
      </c>
      <c r="AI215" s="164">
        <f t="shared" si="71"/>
        <v>0</v>
      </c>
      <c r="AJ215" s="164">
        <f t="shared" si="71"/>
        <v>0</v>
      </c>
      <c r="AK215" s="164">
        <f t="shared" si="71"/>
        <v>0</v>
      </c>
      <c r="AL215" s="164">
        <f t="shared" si="71"/>
        <v>0</v>
      </c>
      <c r="AM215" s="164">
        <f t="shared" si="71"/>
        <v>0</v>
      </c>
      <c r="AN215" s="342"/>
    </row>
    <row r="216" spans="2:40" ht="8.1" customHeight="1">
      <c r="B216" s="300"/>
      <c r="C216" s="846"/>
      <c r="D216" s="848"/>
      <c r="E216" s="381"/>
      <c r="F216" s="328"/>
      <c r="G216" s="312"/>
      <c r="H216" s="302"/>
      <c r="I216" s="312"/>
      <c r="J216" s="304"/>
      <c r="K216" s="119"/>
      <c r="L216" s="317"/>
      <c r="M216" s="328"/>
      <c r="N216" s="326"/>
      <c r="O216" s="119"/>
      <c r="P216" s="317"/>
      <c r="Q216" s="328"/>
      <c r="R216" s="328"/>
      <c r="S216" s="328"/>
      <c r="T216" s="329"/>
      <c r="U216" s="312"/>
      <c r="V216" s="330"/>
      <c r="W216" s="326"/>
      <c r="X216" s="180"/>
      <c r="Y216" s="335"/>
      <c r="Z216" s="332"/>
      <c r="AA216" s="340"/>
      <c r="AB216" s="332"/>
      <c r="AC216" s="332"/>
      <c r="AD216" s="332"/>
      <c r="AE216" s="332"/>
      <c r="AF216" s="332"/>
      <c r="AG216" s="332"/>
      <c r="AH216" s="332"/>
      <c r="AI216" s="332"/>
      <c r="AJ216" s="332"/>
      <c r="AK216" s="332"/>
      <c r="AL216" s="332"/>
      <c r="AM216" s="332"/>
      <c r="AN216" s="342"/>
    </row>
    <row r="217" spans="2:40" ht="14.1" customHeight="1">
      <c r="B217" s="300"/>
      <c r="C217" s="846"/>
      <c r="D217" s="848"/>
      <c r="E217" s="381"/>
      <c r="F217" s="850" t="s">
        <v>203</v>
      </c>
      <c r="G217" s="842"/>
      <c r="H217" s="302"/>
      <c r="I217" s="84"/>
      <c r="J217" s="304"/>
      <c r="K217" s="119"/>
      <c r="L217" s="317"/>
      <c r="M217" s="447"/>
      <c r="N217" s="326"/>
      <c r="O217" s="119"/>
      <c r="P217" s="317"/>
      <c r="Q217" s="447"/>
      <c r="R217" s="447"/>
      <c r="S217" s="447"/>
      <c r="T217" s="509"/>
      <c r="U217" s="309"/>
      <c r="V217" s="156">
        <f t="shared" ref="V217:V222" si="72">+S217*T217</f>
        <v>0</v>
      </c>
      <c r="W217" s="326"/>
      <c r="X217" s="180"/>
      <c r="Y217" s="335"/>
      <c r="Z217" s="187">
        <f t="shared" ref="Z217:Z222" si="73">+SUM(AB217:AM217)</f>
        <v>0</v>
      </c>
      <c r="AA217" s="339"/>
      <c r="AB217" s="510"/>
      <c r="AC217" s="510"/>
      <c r="AD217" s="510"/>
      <c r="AE217" s="510"/>
      <c r="AF217" s="510"/>
      <c r="AG217" s="510"/>
      <c r="AH217" s="510"/>
      <c r="AI217" s="510"/>
      <c r="AJ217" s="510"/>
      <c r="AK217" s="510"/>
      <c r="AL217" s="510"/>
      <c r="AM217" s="510"/>
      <c r="AN217" s="342"/>
    </row>
    <row r="218" spans="2:40" ht="14.1" customHeight="1">
      <c r="B218" s="300"/>
      <c r="C218" s="846"/>
      <c r="D218" s="848"/>
      <c r="E218" s="381"/>
      <c r="F218" s="851"/>
      <c r="G218" s="843"/>
      <c r="H218" s="302"/>
      <c r="I218" s="84"/>
      <c r="J218" s="304"/>
      <c r="K218" s="119"/>
      <c r="L218" s="317"/>
      <c r="M218" s="447"/>
      <c r="N218" s="326"/>
      <c r="O218" s="119"/>
      <c r="P218" s="317"/>
      <c r="Q218" s="447"/>
      <c r="R218" s="447"/>
      <c r="S218" s="447"/>
      <c r="T218" s="509"/>
      <c r="U218" s="309"/>
      <c r="V218" s="156">
        <f t="shared" si="72"/>
        <v>0</v>
      </c>
      <c r="W218" s="326"/>
      <c r="X218" s="180"/>
      <c r="Y218" s="335"/>
      <c r="Z218" s="187">
        <f t="shared" si="73"/>
        <v>0</v>
      </c>
      <c r="AA218" s="339"/>
      <c r="AB218" s="510"/>
      <c r="AC218" s="510"/>
      <c r="AD218" s="510"/>
      <c r="AE218" s="510"/>
      <c r="AF218" s="510"/>
      <c r="AG218" s="510"/>
      <c r="AH218" s="510"/>
      <c r="AI218" s="510"/>
      <c r="AJ218" s="510"/>
      <c r="AK218" s="510"/>
      <c r="AL218" s="510"/>
      <c r="AM218" s="510"/>
      <c r="AN218" s="342"/>
    </row>
    <row r="219" spans="2:40" ht="14.1" customHeight="1">
      <c r="B219" s="300"/>
      <c r="C219" s="846"/>
      <c r="D219" s="848"/>
      <c r="E219" s="381"/>
      <c r="F219" s="851"/>
      <c r="G219" s="843"/>
      <c r="H219" s="302"/>
      <c r="I219" s="84"/>
      <c r="J219" s="304"/>
      <c r="K219" s="119"/>
      <c r="L219" s="317"/>
      <c r="M219" s="447"/>
      <c r="N219" s="326"/>
      <c r="O219" s="119"/>
      <c r="P219" s="317"/>
      <c r="Q219" s="447"/>
      <c r="R219" s="447"/>
      <c r="S219" s="447"/>
      <c r="T219" s="509"/>
      <c r="U219" s="309"/>
      <c r="V219" s="156">
        <f t="shared" si="72"/>
        <v>0</v>
      </c>
      <c r="W219" s="326"/>
      <c r="X219" s="180"/>
      <c r="Y219" s="335"/>
      <c r="Z219" s="187">
        <f t="shared" si="73"/>
        <v>0</v>
      </c>
      <c r="AA219" s="339"/>
      <c r="AB219" s="510"/>
      <c r="AC219" s="510"/>
      <c r="AD219" s="510"/>
      <c r="AE219" s="510"/>
      <c r="AF219" s="510"/>
      <c r="AG219" s="510"/>
      <c r="AH219" s="510"/>
      <c r="AI219" s="510"/>
      <c r="AJ219" s="510"/>
      <c r="AK219" s="510"/>
      <c r="AL219" s="510"/>
      <c r="AM219" s="510"/>
      <c r="AN219" s="342"/>
    </row>
    <row r="220" spans="2:40" ht="14.1" customHeight="1">
      <c r="B220" s="300"/>
      <c r="C220" s="846"/>
      <c r="D220" s="848"/>
      <c r="E220" s="381"/>
      <c r="F220" s="851"/>
      <c r="G220" s="843"/>
      <c r="H220" s="302"/>
      <c r="I220" s="84"/>
      <c r="J220" s="304"/>
      <c r="K220" s="119"/>
      <c r="L220" s="317"/>
      <c r="M220" s="447"/>
      <c r="N220" s="326"/>
      <c r="O220" s="119"/>
      <c r="P220" s="317"/>
      <c r="Q220" s="447"/>
      <c r="R220" s="447"/>
      <c r="S220" s="447"/>
      <c r="T220" s="509"/>
      <c r="U220" s="309"/>
      <c r="V220" s="156">
        <f t="shared" si="72"/>
        <v>0</v>
      </c>
      <c r="W220" s="326"/>
      <c r="X220" s="180"/>
      <c r="Y220" s="335"/>
      <c r="Z220" s="187">
        <f t="shared" si="73"/>
        <v>0</v>
      </c>
      <c r="AA220" s="339"/>
      <c r="AB220" s="510"/>
      <c r="AC220" s="510"/>
      <c r="AD220" s="510"/>
      <c r="AE220" s="510"/>
      <c r="AF220" s="510"/>
      <c r="AG220" s="510"/>
      <c r="AH220" s="510"/>
      <c r="AI220" s="510"/>
      <c r="AJ220" s="510"/>
      <c r="AK220" s="510"/>
      <c r="AL220" s="510"/>
      <c r="AM220" s="510"/>
      <c r="AN220" s="342"/>
    </row>
    <row r="221" spans="2:40" ht="14.1" customHeight="1">
      <c r="B221" s="300"/>
      <c r="C221" s="846"/>
      <c r="D221" s="848"/>
      <c r="E221" s="381"/>
      <c r="F221" s="851"/>
      <c r="G221" s="843"/>
      <c r="H221" s="302"/>
      <c r="I221" s="84"/>
      <c r="J221" s="304"/>
      <c r="K221" s="119"/>
      <c r="L221" s="317"/>
      <c r="M221" s="447"/>
      <c r="N221" s="326"/>
      <c r="O221" s="119"/>
      <c r="P221" s="317"/>
      <c r="Q221" s="447"/>
      <c r="R221" s="447"/>
      <c r="S221" s="447"/>
      <c r="T221" s="509"/>
      <c r="U221" s="309"/>
      <c r="V221" s="156">
        <f t="shared" si="72"/>
        <v>0</v>
      </c>
      <c r="W221" s="326"/>
      <c r="X221" s="180"/>
      <c r="Y221" s="335"/>
      <c r="Z221" s="187">
        <f t="shared" si="73"/>
        <v>0</v>
      </c>
      <c r="AA221" s="339"/>
      <c r="AB221" s="510"/>
      <c r="AC221" s="510"/>
      <c r="AD221" s="510"/>
      <c r="AE221" s="510"/>
      <c r="AF221" s="510"/>
      <c r="AG221" s="510"/>
      <c r="AH221" s="510"/>
      <c r="AI221" s="510"/>
      <c r="AJ221" s="510"/>
      <c r="AK221" s="510"/>
      <c r="AL221" s="510"/>
      <c r="AM221" s="510"/>
      <c r="AN221" s="342"/>
    </row>
    <row r="222" spans="2:40" ht="14.1" customHeight="1">
      <c r="B222" s="300"/>
      <c r="C222" s="846"/>
      <c r="D222" s="848"/>
      <c r="E222" s="381"/>
      <c r="F222" s="851"/>
      <c r="G222" s="843"/>
      <c r="H222" s="302"/>
      <c r="I222" s="84"/>
      <c r="J222" s="304"/>
      <c r="K222" s="119"/>
      <c r="L222" s="317"/>
      <c r="M222" s="447"/>
      <c r="N222" s="326"/>
      <c r="O222" s="119"/>
      <c r="P222" s="317"/>
      <c r="Q222" s="447"/>
      <c r="R222" s="447"/>
      <c r="S222" s="447"/>
      <c r="T222" s="509"/>
      <c r="U222" s="309"/>
      <c r="V222" s="156">
        <f t="shared" si="72"/>
        <v>0</v>
      </c>
      <c r="W222" s="326"/>
      <c r="X222" s="180"/>
      <c r="Y222" s="335"/>
      <c r="Z222" s="187">
        <f t="shared" si="73"/>
        <v>0</v>
      </c>
      <c r="AA222" s="339"/>
      <c r="AB222" s="510"/>
      <c r="AC222" s="510"/>
      <c r="AD222" s="510"/>
      <c r="AE222" s="510"/>
      <c r="AF222" s="510"/>
      <c r="AG222" s="510"/>
      <c r="AH222" s="510"/>
      <c r="AI222" s="510"/>
      <c r="AJ222" s="510"/>
      <c r="AK222" s="510"/>
      <c r="AL222" s="510"/>
      <c r="AM222" s="510"/>
      <c r="AN222" s="342"/>
    </row>
    <row r="223" spans="2:40" ht="14.1" customHeight="1">
      <c r="B223" s="300"/>
      <c r="C223" s="847"/>
      <c r="D223" s="849"/>
      <c r="E223" s="381"/>
      <c r="F223" s="852"/>
      <c r="G223" s="844"/>
      <c r="H223" s="302"/>
      <c r="I223" s="162"/>
      <c r="J223" s="304"/>
      <c r="K223" s="119"/>
      <c r="L223" s="317"/>
      <c r="M223" s="163"/>
      <c r="N223" s="326"/>
      <c r="O223" s="119"/>
      <c r="P223" s="317"/>
      <c r="Q223" s="163"/>
      <c r="R223" s="163"/>
      <c r="S223" s="163"/>
      <c r="T223" s="233"/>
      <c r="U223" s="309"/>
      <c r="V223" s="164">
        <f>SUM(V217:V222)</f>
        <v>0</v>
      </c>
      <c r="W223" s="326"/>
      <c r="X223" s="180"/>
      <c r="Y223" s="335"/>
      <c r="Z223" s="164">
        <f>SUM(Z217:Z222)</f>
        <v>0</v>
      </c>
      <c r="AA223" s="339"/>
      <c r="AB223" s="164">
        <f t="shared" ref="AB223:AM223" si="74">SUM(AB217:AB222)</f>
        <v>0</v>
      </c>
      <c r="AC223" s="164">
        <f t="shared" si="74"/>
        <v>0</v>
      </c>
      <c r="AD223" s="164">
        <f t="shared" si="74"/>
        <v>0</v>
      </c>
      <c r="AE223" s="164">
        <f t="shared" si="74"/>
        <v>0</v>
      </c>
      <c r="AF223" s="164">
        <f t="shared" si="74"/>
        <v>0</v>
      </c>
      <c r="AG223" s="164">
        <f t="shared" si="74"/>
        <v>0</v>
      </c>
      <c r="AH223" s="164">
        <f t="shared" si="74"/>
        <v>0</v>
      </c>
      <c r="AI223" s="164">
        <f t="shared" si="74"/>
        <v>0</v>
      </c>
      <c r="AJ223" s="164">
        <f t="shared" si="74"/>
        <v>0</v>
      </c>
      <c r="AK223" s="164">
        <f t="shared" si="74"/>
        <v>0</v>
      </c>
      <c r="AL223" s="164">
        <f t="shared" si="74"/>
        <v>0</v>
      </c>
      <c r="AM223" s="164">
        <f t="shared" si="74"/>
        <v>0</v>
      </c>
      <c r="AN223" s="342"/>
    </row>
    <row r="224" spans="2:40" ht="14.1" customHeight="1">
      <c r="B224" s="300"/>
      <c r="C224" s="364"/>
      <c r="D224" s="306"/>
      <c r="E224" s="381"/>
      <c r="F224" s="371"/>
      <c r="G224" s="308"/>
      <c r="H224" s="302"/>
      <c r="I224" s="309"/>
      <c r="J224" s="304"/>
      <c r="K224" s="119"/>
      <c r="L224" s="317"/>
      <c r="M224" s="319"/>
      <c r="N224" s="326"/>
      <c r="O224" s="119"/>
      <c r="P224" s="317"/>
      <c r="Q224" s="319"/>
      <c r="R224" s="319"/>
      <c r="S224" s="319"/>
      <c r="T224" s="320"/>
      <c r="U224" s="309"/>
      <c r="V224" s="321"/>
      <c r="W224" s="326"/>
      <c r="X224" s="180"/>
      <c r="Y224" s="335"/>
      <c r="Z224" s="332"/>
      <c r="AA224" s="340"/>
      <c r="AB224" s="332"/>
      <c r="AC224" s="332"/>
      <c r="AD224" s="332"/>
      <c r="AE224" s="332"/>
      <c r="AF224" s="332"/>
      <c r="AG224" s="332"/>
      <c r="AH224" s="332"/>
      <c r="AI224" s="332"/>
      <c r="AJ224" s="332"/>
      <c r="AK224" s="332"/>
      <c r="AL224" s="332"/>
      <c r="AM224" s="332"/>
      <c r="AN224" s="342"/>
    </row>
    <row r="225" spans="2:40" ht="14.1" customHeight="1">
      <c r="B225" s="300"/>
      <c r="C225" s="364"/>
      <c r="D225" s="306"/>
      <c r="E225" s="381"/>
      <c r="F225" s="371"/>
      <c r="G225" s="308"/>
      <c r="H225" s="302"/>
      <c r="I225" s="309"/>
      <c r="J225" s="304"/>
      <c r="K225" s="119"/>
      <c r="L225" s="317"/>
      <c r="M225" s="319"/>
      <c r="N225" s="326"/>
      <c r="O225" s="119"/>
      <c r="P225" s="317"/>
      <c r="Q225" s="319"/>
      <c r="R225" s="319"/>
      <c r="S225" s="319"/>
      <c r="T225" s="320"/>
      <c r="U225" s="309"/>
      <c r="V225" s="321"/>
      <c r="W225" s="326"/>
      <c r="X225" s="180"/>
      <c r="Y225" s="335"/>
      <c r="Z225" s="332"/>
      <c r="AA225" s="340"/>
      <c r="AB225" s="332"/>
      <c r="AC225" s="332"/>
      <c r="AD225" s="332"/>
      <c r="AE225" s="332"/>
      <c r="AF225" s="332"/>
      <c r="AG225" s="332"/>
      <c r="AH225" s="332"/>
      <c r="AI225" s="332"/>
      <c r="AJ225" s="332"/>
      <c r="AK225" s="332"/>
      <c r="AL225" s="332"/>
      <c r="AM225" s="332"/>
      <c r="AN225" s="342"/>
    </row>
    <row r="226" spans="2:40" ht="14.1" customHeight="1" thickBot="1">
      <c r="B226" s="300"/>
      <c r="C226" s="364"/>
      <c r="D226" s="306"/>
      <c r="E226" s="381"/>
      <c r="F226" s="371"/>
      <c r="G226" s="308"/>
      <c r="H226" s="302"/>
      <c r="I226" s="309"/>
      <c r="J226" s="304"/>
      <c r="K226" s="119"/>
      <c r="L226" s="317"/>
      <c r="M226" s="319"/>
      <c r="N226" s="326"/>
      <c r="O226" s="119"/>
      <c r="P226" s="317"/>
      <c r="Q226" s="319"/>
      <c r="R226" s="319"/>
      <c r="S226" s="319"/>
      <c r="T226" s="320"/>
      <c r="U226" s="309"/>
      <c r="V226" s="244">
        <f>+V183+V191+V199+V207+V215+V223</f>
        <v>0</v>
      </c>
      <c r="W226" s="326"/>
      <c r="X226" s="180"/>
      <c r="Y226" s="335"/>
      <c r="Z226" s="244">
        <f>+Z183+Z191+Z199+Z207+Z215+Z223</f>
        <v>0</v>
      </c>
      <c r="AA226" s="339"/>
      <c r="AB226" s="244">
        <f t="shared" ref="AB226:AM226" si="75">+AB183+AB191+AB199+AB207+AB215+AB223</f>
        <v>0</v>
      </c>
      <c r="AC226" s="244">
        <f t="shared" si="75"/>
        <v>0</v>
      </c>
      <c r="AD226" s="244">
        <f t="shared" si="75"/>
        <v>0</v>
      </c>
      <c r="AE226" s="244">
        <f t="shared" si="75"/>
        <v>0</v>
      </c>
      <c r="AF226" s="244">
        <f t="shared" si="75"/>
        <v>0</v>
      </c>
      <c r="AG226" s="244">
        <f t="shared" si="75"/>
        <v>0</v>
      </c>
      <c r="AH226" s="244">
        <f t="shared" si="75"/>
        <v>0</v>
      </c>
      <c r="AI226" s="244">
        <f t="shared" si="75"/>
        <v>0</v>
      </c>
      <c r="AJ226" s="244">
        <f t="shared" si="75"/>
        <v>0</v>
      </c>
      <c r="AK226" s="244">
        <f t="shared" si="75"/>
        <v>0</v>
      </c>
      <c r="AL226" s="244">
        <f t="shared" si="75"/>
        <v>0</v>
      </c>
      <c r="AM226" s="244">
        <f t="shared" si="75"/>
        <v>0</v>
      </c>
      <c r="AN226" s="342"/>
    </row>
    <row r="227" spans="2:40" s="16" customFormat="1" ht="14.1" customHeight="1" thickBot="1">
      <c r="B227" s="301"/>
      <c r="C227" s="365"/>
      <c r="D227" s="310"/>
      <c r="E227" s="382"/>
      <c r="F227" s="322"/>
      <c r="G227" s="311"/>
      <c r="H227" s="303"/>
      <c r="I227" s="311"/>
      <c r="J227" s="305"/>
      <c r="K227" s="119"/>
      <c r="L227" s="318"/>
      <c r="M227" s="322"/>
      <c r="N227" s="327"/>
      <c r="O227" s="119"/>
      <c r="P227" s="318"/>
      <c r="Q227" s="322"/>
      <c r="R227" s="322"/>
      <c r="S227" s="322"/>
      <c r="T227" s="323"/>
      <c r="U227" s="311"/>
      <c r="V227" s="324"/>
      <c r="W227" s="327"/>
      <c r="X227" s="180"/>
      <c r="Y227" s="336"/>
      <c r="Z227" s="333"/>
      <c r="AA227" s="341"/>
      <c r="AB227" s="333"/>
      <c r="AC227" s="333"/>
      <c r="AD227" s="333"/>
      <c r="AE227" s="333"/>
      <c r="AF227" s="333"/>
      <c r="AG227" s="333"/>
      <c r="AH227" s="333"/>
      <c r="AI227" s="333"/>
      <c r="AJ227" s="333"/>
      <c r="AK227" s="333"/>
      <c r="AL227" s="333"/>
      <c r="AM227" s="333"/>
      <c r="AN227" s="343"/>
    </row>
    <row r="228" spans="2:40" ht="14.1" customHeight="1">
      <c r="C228" s="361"/>
      <c r="E228" s="361"/>
      <c r="F228" s="227"/>
    </row>
    <row r="229" spans="2:40" ht="14.1" customHeight="1">
      <c r="C229" s="361"/>
      <c r="E229" s="361"/>
      <c r="F229" s="227"/>
    </row>
    <row r="230" spans="2:40" ht="14.1" customHeight="1">
      <c r="C230" s="361"/>
      <c r="E230" s="361"/>
      <c r="F230" s="227"/>
    </row>
    <row r="231" spans="2:40" s="26" customFormat="1" ht="14.1" customHeight="1" thickBot="1">
      <c r="C231" s="366"/>
      <c r="D231" s="346"/>
      <c r="E231" s="366"/>
      <c r="F231" s="350"/>
      <c r="G231" s="78"/>
      <c r="H231" s="347"/>
      <c r="I231" s="78" t="s">
        <v>276</v>
      </c>
      <c r="J231" s="348"/>
      <c r="K231" s="349"/>
      <c r="L231" s="348"/>
      <c r="M231" s="350"/>
      <c r="N231" s="353"/>
      <c r="O231" s="349"/>
      <c r="P231" s="348"/>
      <c r="Q231" s="350"/>
      <c r="R231" s="350"/>
      <c r="S231" s="350"/>
      <c r="T231" s="351"/>
      <c r="U231" s="78"/>
      <c r="V231" s="352">
        <f>+V61+V116+V171+V226</f>
        <v>0</v>
      </c>
      <c r="W231" s="353"/>
      <c r="X231" s="354"/>
      <c r="Y231" s="353"/>
      <c r="Z231" s="352">
        <f>+Z61+Z116+Z171+Z226</f>
        <v>0</v>
      </c>
      <c r="AA231" s="353"/>
      <c r="AB231" s="352">
        <f t="shared" ref="AB231:AM231" si="76">+AB61+AB116+AB171+AB226</f>
        <v>0</v>
      </c>
      <c r="AC231" s="352">
        <f t="shared" si="76"/>
        <v>0</v>
      </c>
      <c r="AD231" s="352">
        <f t="shared" si="76"/>
        <v>0</v>
      </c>
      <c r="AE231" s="352">
        <f t="shared" si="76"/>
        <v>0</v>
      </c>
      <c r="AF231" s="352">
        <f t="shared" si="76"/>
        <v>0</v>
      </c>
      <c r="AG231" s="352">
        <f t="shared" si="76"/>
        <v>0</v>
      </c>
      <c r="AH231" s="352">
        <f t="shared" si="76"/>
        <v>0</v>
      </c>
      <c r="AI231" s="352">
        <f t="shared" si="76"/>
        <v>0</v>
      </c>
      <c r="AJ231" s="352">
        <f t="shared" si="76"/>
        <v>0</v>
      </c>
      <c r="AK231" s="352">
        <f t="shared" si="76"/>
        <v>0</v>
      </c>
      <c r="AL231" s="352">
        <f t="shared" si="76"/>
        <v>0</v>
      </c>
      <c r="AM231" s="352">
        <f t="shared" si="76"/>
        <v>0</v>
      </c>
      <c r="AN231" s="355"/>
    </row>
  </sheetData>
  <sheetProtection password="DCA9" sheet="1" objects="1" scenarios="1"/>
  <mergeCells count="59">
    <mergeCell ref="B3:I4"/>
    <mergeCell ref="C7:D8"/>
    <mergeCell ref="F7:G8"/>
    <mergeCell ref="C12:C58"/>
    <mergeCell ref="D12:D58"/>
    <mergeCell ref="F12:F18"/>
    <mergeCell ref="G12:G18"/>
    <mergeCell ref="F20:F26"/>
    <mergeCell ref="G20:G26"/>
    <mergeCell ref="F28:F34"/>
    <mergeCell ref="G28:G34"/>
    <mergeCell ref="F36:F42"/>
    <mergeCell ref="G36:G42"/>
    <mergeCell ref="F44:F50"/>
    <mergeCell ref="G44:G50"/>
    <mergeCell ref="F52:F58"/>
    <mergeCell ref="G52:G58"/>
    <mergeCell ref="C67:C113"/>
    <mergeCell ref="D67:D113"/>
    <mergeCell ref="F67:F73"/>
    <mergeCell ref="G67:G73"/>
    <mergeCell ref="F75:F81"/>
    <mergeCell ref="G75:G81"/>
    <mergeCell ref="F83:F89"/>
    <mergeCell ref="G83:G89"/>
    <mergeCell ref="F91:F97"/>
    <mergeCell ref="G91:G97"/>
    <mergeCell ref="F99:F105"/>
    <mergeCell ref="G99:G105"/>
    <mergeCell ref="F107:F113"/>
    <mergeCell ref="G107:G113"/>
    <mergeCell ref="C122:C168"/>
    <mergeCell ref="D122:D168"/>
    <mergeCell ref="F122:F128"/>
    <mergeCell ref="G122:G128"/>
    <mergeCell ref="F130:F136"/>
    <mergeCell ref="G130:G136"/>
    <mergeCell ref="F138:F144"/>
    <mergeCell ref="G138:G144"/>
    <mergeCell ref="F146:F152"/>
    <mergeCell ref="G146:G152"/>
    <mergeCell ref="F154:F160"/>
    <mergeCell ref="G154:G160"/>
    <mergeCell ref="F162:F168"/>
    <mergeCell ref="G162:G168"/>
    <mergeCell ref="C177:C223"/>
    <mergeCell ref="D177:D223"/>
    <mergeCell ref="F177:F183"/>
    <mergeCell ref="G177:G183"/>
    <mergeCell ref="F185:F191"/>
    <mergeCell ref="G185:G191"/>
    <mergeCell ref="F193:F199"/>
    <mergeCell ref="G193:G199"/>
    <mergeCell ref="F201:F207"/>
    <mergeCell ref="G201:G207"/>
    <mergeCell ref="F209:F215"/>
    <mergeCell ref="G209:G215"/>
    <mergeCell ref="F217:F223"/>
    <mergeCell ref="G217:G223"/>
  </mergeCells>
  <dataValidations count="1">
    <dataValidation type="list" allowBlank="1" showInputMessage="1" showErrorMessage="1" sqref="I52:I57 I36:I41 I20:I25 I28:I33 I12:I17 I44:I49 I107:I112 I91:I96 I75:I80 I83:I88 I67:I72 I99:I104 I162:I167 I146:I151 I130:I135 I138:I143 I122:I127 I154:I159 I217:I222 I201:I206 I185:I190 I193:I198 I177:I182 I209:I214">
      <formula1>ACCOUNTS</formula1>
    </dataValidation>
  </dataValidations>
  <printOptions horizontalCentered="1"/>
  <pageMargins left="0.39370078740157483" right="0.39370078740157483" top="0.39370078740157483" bottom="0.39370078740157483" header="0" footer="0"/>
  <pageSetup paperSize="9" scale="41" fitToWidth="10" fitToHeight="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DETAILS</vt:lpstr>
      <vt:lpstr>Account Codes</vt:lpstr>
      <vt:lpstr>Surplus</vt:lpstr>
      <vt:lpstr>Funder Categories</vt:lpstr>
      <vt:lpstr>Summary</vt:lpstr>
      <vt:lpstr>Appendix</vt:lpstr>
      <vt:lpstr>Objective 1</vt:lpstr>
      <vt:lpstr>Objective 2</vt:lpstr>
      <vt:lpstr>Objective 3</vt:lpstr>
      <vt:lpstr>Objective 4</vt:lpstr>
      <vt:lpstr>Objective 5</vt:lpstr>
      <vt:lpstr>WESSA Office Costs</vt:lpstr>
      <vt:lpstr>Audit &amp; Management Fees</vt:lpstr>
      <vt:lpstr>Vat</vt:lpstr>
      <vt:lpstr>WESSA BUDGET</vt:lpstr>
      <vt:lpstr>ACCOUNTS</vt:lpstr>
      <vt:lpstr>DETAILS!Print_Area</vt:lpstr>
      <vt:lpstr>Surplus!Print_Area</vt:lpstr>
      <vt:lpstr>Appendix!Print_Titles</vt:lpstr>
      <vt:lpstr>'Audit &amp; Management Fees'!Print_Titles</vt:lpstr>
      <vt:lpstr>'Funder Categories'!Print_Titles</vt:lpstr>
      <vt:lpstr>'Objective 1'!Print_Titles</vt:lpstr>
      <vt:lpstr>'Objective 2'!Print_Titles</vt:lpstr>
      <vt:lpstr>'Objective 3'!Print_Titles</vt:lpstr>
      <vt:lpstr>'Objective 4'!Print_Titles</vt:lpstr>
      <vt:lpstr>'Objective 5'!Print_Titles</vt:lpstr>
      <vt:lpstr>Summary!Print_Titles</vt:lpstr>
      <vt:lpstr>Vat!Print_Titles</vt:lpstr>
      <vt:lpstr>'WESSA Office Costs'!Print_Titles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Mike</cp:lastModifiedBy>
  <cp:lastPrinted>2012-09-19T06:59:17Z</cp:lastPrinted>
  <dcterms:created xsi:type="dcterms:W3CDTF">2009-09-07T11:41:04Z</dcterms:created>
  <dcterms:modified xsi:type="dcterms:W3CDTF">2014-06-04T05:03:54Z</dcterms:modified>
</cp:coreProperties>
</file>